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2 （影浦）\04 決算統計\06 財政状況資料集（R1年度分）\07 HP公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<sst xmlns="http://schemas.openxmlformats.org/spreadsheetml/2006/main" count="1130" uniqueCount="598">
  <si>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</si>
  <si>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</si>
  <si>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</si>
  <si>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</si>
  <si>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</si>
  <si>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</si>
  <si>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</si>
  <si>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</si>
  <si>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</si>
  <si>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</si>
  <si>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</si>
  <si>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</si>
  <si>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</si>
  <si>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</si>
  <si>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</si>
  <si>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</si>
  <si>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</si>
  <si>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</si>
  <si>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</si>
  <si>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</si>
  <si>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</si>
  <si>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</si>
  <si>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</si>
  <si>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</si>
  <si>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</si>
  <si>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</si>
  <si>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</si>
  <si>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</si>
  <si>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</si>
  <si>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</si>
  <si>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</si>
  <si>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</si>
  <si>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</si>
  <si>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</si>
  <si>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</si>
  <si>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</si>
  <si>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</si>
  <si>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</si>
  <si>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</si>
  <si>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</si>
  <si>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</si>
  <si>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</si>
  <si>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</si>
  <si>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</si>
  <si>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</si>
  <si>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</si>
  <si>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</si>
  <si>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</si>
  <si>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</si>
  <si>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</si>
  <si>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</si>
  <si>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</si>
  <si>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</si>
  <si>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</si>
  <si>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</si>
  <si>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</si>
  <si>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</si>
  <si>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</si>
  <si>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</si>
  <si>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</si>
  <si>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</si>
  <si>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</si>
  <si>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</si>
  <si>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</si>
  <si>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</si>
  <si>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</si>
  <si>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</si>
  <si>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</si>
  <si>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</si>
  <si>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</si>
  <si>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</si>
  <si>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</si>
  <si>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</si>
  <si>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</si>
  <si>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</si>
  <si>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</si>
  <si>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</si>
  <si>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</si>
  <si>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</si>
  <si>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</si>
  <si>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</si>
  <si>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</si>
  <si>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</si>
  <si>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</si>
  <si>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</si>
  <si>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</si>
  <si>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</si>
  <si>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</si>
  <si>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</si>
  <si>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</si>
  <si>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</si>
  <si>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</si>
  <si>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</si>
  <si>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</si>
  <si>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</si>
  <si>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</si>
  <si>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</si>
  <si>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</si>
  <si>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</si>
  <si>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</si>
  <si>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</si>
  <si>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</si>
  <si>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</si>
  <si>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</si>
  <si>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</si>
  <si>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</si>
  <si>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</si>
  <si>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</si>
  <si>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</si>
  <si>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</si>
  <si>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</si>
  <si>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</si>
  <si>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</si>
  <si>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</si>
  <si>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</si>
  <si>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</si>
  <si>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</si>
  <si>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</si>
  <si>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</si>
  <si>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</si>
  <si>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</si>
  <si>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</si>
  <si>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</si>
  <si>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</si>
  <si>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</si>
  <si>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</si>
  <si>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</si>
  <si>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</si>
  <si>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</si>
  <si>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</si>
  <si>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</si>
  <si>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</si>
  <si>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</si>
  <si>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</si>
  <si>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</si>
  <si>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</si>
  <si>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</si>
  <si>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</si>
  <si>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</si>
  <si>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</si>
  <si>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</si>
  <si>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</si>
  <si>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</si>
  <si>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</si>
  <si>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</si>
  <si>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</si>
  <si>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</si>
  <si>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</si>
  <si>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</si>
  <si>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</si>
  <si>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</si>
  <si>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</si>
  <si>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</si>
  <si>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</si>
  <si>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</si>
  <si>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</si>
  <si>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</si>
  <si>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</si>
  <si>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</si>
  <si>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</si>
  <si>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</si>
  <si>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</si>
  <si>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</si>
  <si>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</si>
  <si>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</si>
  <si>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</si>
  <si>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</si>
  <si>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</si>
  <si>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</si>
  <si>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</si>
  <si>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</si>
  <si>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</si>
  <si>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</si>
  <si>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</si>
  <si>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</si>
  <si>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</si>
  <si>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</si>
  <si>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</si>
  <si>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</si>
  <si>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</si>
  <si>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</si>
  <si>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</si>
  <si>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</si>
  <si>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</si>
  <si>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</si>
  <si>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</si>
  <si>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</si>
  <si>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</si>
  <si>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</si>
  <si>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</si>
  <si>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</si>
  <si>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</si>
  <si>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</si>
  <si>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</si>
  <si>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</si>
  <si>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</si>
  <si>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</si>
  <si>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</si>
  <si>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</si>
  <si>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</si>
  <si>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</si>
  <si>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</si>
  <si>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</si>
  <si>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</si>
  <si>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</si>
  <si>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</si>
  <si>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</si>
  <si>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</si>
  <si>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</si>
  <si>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愛媛県松野町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</si>
  <si>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</si>
  <si>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</si>
  <si>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</si>
  <si>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</si>
  <si>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</si>
  <si>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</si>
  <si>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</si>
  <si>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</si>
  <si>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</si>
  <si>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</si>
  <si>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</si>
  <si>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</si>
  <si>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</si>
  <si>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</si>
  <si>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</si>
  <si>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</si>
  <si>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</si>
  <si>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</si>
  <si>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</si>
  <si>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</si>
  <si>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</si>
  <si>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</si>
  <si>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</si>
  <si>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</si>
  <si>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</si>
  <si>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</si>
  <si>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</si>
  <si>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</si>
  <si>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</si>
  <si>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</si>
  <si>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</si>
  <si>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</si>
  <si>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</si>
  <si>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</si>
  <si>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</si>
  <si>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</si>
  <si>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</si>
  <si>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</si>
  <si>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</si>
  <si>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</si>
  <si>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</si>
  <si>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</si>
  <si>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</si>
  <si>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</si>
  <si>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</si>
  <si>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</si>
  <si>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</si>
  <si>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</si>
  <si>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</si>
  <si>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</si>
  <si>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</si>
  <si>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</si>
  <si>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</si>
  <si>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</si>
  <si>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</si>
  <si>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</si>
  <si>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</si>
  <si>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</si>
  <si>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</si>
  <si>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</si>
  <si>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</si>
  <si>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</si>
  <si>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</si>
  <si>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</si>
  <si>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</si>
  <si>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</si>
  <si>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</si>
  <si>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</si>
  <si>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</si>
  <si>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</si>
  <si>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</si>
  <si>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</si>
  <si>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</si>
  <si>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</si>
  <si>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</si>
  <si>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</si>
  <si>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</si>
  <si>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</si>
  <si>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</si>
  <si>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</si>
  <si>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</si>
  <si>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</si>
  <si>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</si>
  <si>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</si>
  <si>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</si>
  <si>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</si>
  <si>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</si>
  <si>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</si>
  <si>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</si>
  <si>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</si>
  <si>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</si>
  <si>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</si>
  <si>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</si>
  <si>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</si>
  <si>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</si>
  <si>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</si>
  <si>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</si>
  <si>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</si>
  <si>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</si>
  <si>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</si>
  <si>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</si>
  <si>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</si>
  <si>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</si>
  <si>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</si>
  <si>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</si>
  <si>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</si>
  <si>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</si>
  <si>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</si>
  <si>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</si>
  <si>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</si>
  <si>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</si>
  <si>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</si>
  <si>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</si>
  <si>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</si>
  <si>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</si>
  <si>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</si>
  <si>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</si>
  <si>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</si>
  <si>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</si>
  <si>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</si>
  <si>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</si>
  <si>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</si>
  <si>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</si>
  <si>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</si>
  <si>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</si>
  <si>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</si>
  <si>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</si>
  <si>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</si>
  <si>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</si>
  <si>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</si>
  <si>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</si>
  <si>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</si>
  <si>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</si>
  <si>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</si>
  <si>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</si>
  <si>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</si>
  <si>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</si>
  <si>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</si>
  <si>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</si>
  <si>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</si>
  <si>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</si>
  <si>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</si>
  <si>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</si>
  <si>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</si>
  <si>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</si>
  <si>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</si>
  <si>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</si>
  <si>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</si>
  <si>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</si>
  <si>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</si>
  <si>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</si>
  <si>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</si>
  <si>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</si>
  <si>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</si>
  <si>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愛媛県松野町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</si>
  <si>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</si>
  <si>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</si>
  <si>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</si>
  <si>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</si>
  <si>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</si>
  <si>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</si>
  <si>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</si>
  <si>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</si>
  <si>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</si>
  <si>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</si>
  <si>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</si>
  <si>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</si>
  <si>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</si>
  <si>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</si>
  <si>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</si>
  <si>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</si>
  <si>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</si>
  <si>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</si>
  <si>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</si>
  <si>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</si>
  <si>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</si>
  <si>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</si>
  <si>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</si>
  <si>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</si>
  <si>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</si>
  <si>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</si>
  <si>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</si>
  <si>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</si>
  <si>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</si>
  <si>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</si>
  <si>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</si>
  <si>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</si>
  <si>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</si>
  <si>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</si>
  <si>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</si>
  <si>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国民健康保険中央診療所特別会計</t>
    <phoneticPr fontId="5"/>
  </si>
  <si>
    <t>介護保険特別会計</t>
    <phoneticPr fontId="5"/>
  </si>
  <si>
    <t>後期高齢者医療保険事業特別会計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</si>
  <si>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</si>
  <si>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</si>
  <si>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</si>
  <si>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</si>
  <si>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</si>
  <si>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</si>
  <si>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</si>
  <si>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</si>
  <si>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</si>
  <si>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</si>
  <si>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</si>
  <si>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</si>
  <si>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</si>
  <si>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</si>
  <si>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</si>
  <si>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</si>
  <si>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</si>
  <si>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</si>
  <si>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</si>
  <si>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</si>
  <si>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</si>
  <si>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</si>
  <si>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</si>
  <si>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</si>
  <si>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</si>
  <si>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</si>
  <si>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</si>
  <si>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</si>
  <si>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</si>
  <si>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</si>
  <si>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</si>
  <si>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</si>
  <si>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</si>
  <si>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</si>
  <si>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</si>
  <si>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</si>
  <si>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</si>
  <si>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</si>
  <si>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</si>
  <si>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</si>
  <si>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</si>
  <si>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</si>
  <si>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</si>
  <si>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</si>
  <si>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</si>
  <si>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</si>
  <si>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</si>
  <si>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</si>
  <si>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</si>
  <si>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</si>
  <si>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</si>
  <si>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</si>
  <si>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</si>
  <si>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</si>
  <si>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</si>
  <si>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</si>
  <si>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</si>
  <si>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</si>
  <si>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</si>
  <si>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</si>
  <si>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</si>
  <si>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</si>
  <si>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</si>
  <si>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</si>
  <si>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</si>
  <si>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</si>
  <si>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</si>
  <si>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</si>
  <si>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</si>
  <si>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</si>
  <si>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</si>
  <si>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</si>
  <si>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</si>
  <si>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</si>
  <si>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</si>
  <si>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</si>
  <si>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</si>
  <si>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</si>
  <si>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</si>
  <si>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</si>
  <si>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</si>
  <si>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</si>
  <si>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</si>
  <si>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</si>
  <si>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</si>
  <si>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</si>
  <si>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</si>
  <si>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</si>
  <si>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</si>
  <si>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</si>
  <si>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</si>
  <si>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</si>
  <si>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</si>
  <si>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</si>
  <si>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</si>
  <si>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</si>
  <si>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</si>
  <si>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</si>
  <si>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</si>
  <si>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</si>
  <si>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</si>
  <si>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</si>
  <si>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</si>
  <si>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</si>
  <si>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</si>
  <si>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</si>
  <si>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</si>
  <si>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</si>
  <si>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</si>
  <si>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</si>
  <si>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</si>
  <si>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</si>
  <si>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</si>
  <si>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</si>
  <si>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</si>
  <si>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</si>
  <si>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</si>
  <si>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</si>
  <si>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</si>
  <si>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</si>
  <si>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</si>
  <si>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</si>
  <si>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</si>
  <si>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</si>
  <si>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</si>
  <si>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</si>
  <si>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</si>
  <si>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</si>
  <si>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</si>
  <si>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</si>
  <si>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</si>
  <si>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</si>
  <si>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</si>
  <si>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</si>
  <si>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</si>
  <si>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</si>
  <si>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</si>
  <si>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</si>
  <si>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</si>
  <si>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</si>
  <si>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</si>
  <si>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</si>
  <si>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</si>
  <si>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3.82</t>
  </si>
  <si>
    <t>▲ 5.35</t>
  </si>
  <si>
    <t>▲ 3.30</t>
  </si>
  <si>
    <t>▲ 2.10</t>
  </si>
  <si>
    <t>住宅新築資金等貸付事業特別会計</t>
  </si>
  <si>
    <t>▲ 1.63</t>
  </si>
  <si>
    <t>▲ 1.69</t>
  </si>
  <si>
    <t>▲ 1.81</t>
  </si>
  <si>
    <t>▲ 1.97</t>
  </si>
  <si>
    <t>▲ 1.99</t>
  </si>
  <si>
    <t>一般会計</t>
  </si>
  <si>
    <t>国民健康保険特別会計</t>
  </si>
  <si>
    <t>介護保険特別会計</t>
  </si>
  <si>
    <t>簡易水道特別会計</t>
  </si>
  <si>
    <t>後期高齢者医療保険事業特別会計</t>
  </si>
  <si>
    <t>国民健康保険中央診療所特別会計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</si>
  <si>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</si>
  <si>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</si>
  <si>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</si>
  <si>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</si>
  <si>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</si>
  <si>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</si>
  <si>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</si>
  <si>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</si>
  <si>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庁舎建設基金</t>
  </si>
  <si>
    <t>地域福祉基金</t>
  </si>
  <si>
    <t>災害対策基金</t>
  </si>
  <si>
    <t>ふるさと応援基金</t>
  </si>
  <si>
    <t>人材育成基金</t>
    <rPh sb="0" eb="2">
      <t>ジンザイ</t>
    </rPh>
    <rPh sb="2" eb="4">
      <t>イクセイ</t>
    </rPh>
    <phoneticPr fontId="2"/>
  </si>
  <si>
    <t>愛媛県市町総合事務組合（退職手当事業分）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9"/>
  </si>
  <si>
    <t>愛媛県市町総合事務組合（消防補償事業分）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29"/>
  </si>
  <si>
    <t>愛媛県市町総合事務組合（交通災害事業分）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29"/>
  </si>
  <si>
    <t>愛媛県市町総合事務組合（自治会館事業分）</t>
    <rPh sb="0" eb="3">
      <t>エヒメケン</t>
    </rPh>
    <rPh sb="3" eb="5">
      <t>シチョウ</t>
    </rPh>
    <rPh sb="5" eb="7">
      <t>ソウゴウ</t>
    </rPh>
    <rPh sb="7" eb="9">
      <t>ジム</t>
    </rPh>
    <rPh sb="9" eb="11">
      <t>クミアイ</t>
    </rPh>
    <rPh sb="12" eb="14">
      <t>ジチ</t>
    </rPh>
    <rPh sb="14" eb="16">
      <t>カイカン</t>
    </rPh>
    <rPh sb="16" eb="18">
      <t>ジギョウ</t>
    </rPh>
    <rPh sb="18" eb="19">
      <t>ブン</t>
    </rPh>
    <phoneticPr fontId="29"/>
  </si>
  <si>
    <t>愛媛県市町総合事務組合（議員公務災害事業分）</t>
    <rPh sb="0" eb="3">
      <t>エヒメケン</t>
    </rPh>
    <rPh sb="3" eb="5">
      <t>シチョウ</t>
    </rPh>
    <rPh sb="5" eb="7">
      <t>ソウゴウ</t>
    </rPh>
    <rPh sb="7" eb="9">
      <t>ジム</t>
    </rPh>
    <rPh sb="9" eb="11">
      <t>クミアイ</t>
    </rPh>
    <rPh sb="12" eb="14">
      <t>ギイン</t>
    </rPh>
    <rPh sb="14" eb="16">
      <t>コウム</t>
    </rPh>
    <rPh sb="16" eb="18">
      <t>サイガイ</t>
    </rPh>
    <rPh sb="18" eb="20">
      <t>ジギョウ</t>
    </rPh>
    <rPh sb="20" eb="21">
      <t>ブン</t>
    </rPh>
    <phoneticPr fontId="29"/>
  </si>
  <si>
    <t>愛媛県市町総合事務組合（共通経費分）</t>
    <rPh sb="0" eb="3">
      <t>エヒメケン</t>
    </rPh>
    <rPh sb="3" eb="5">
      <t>シチョウ</t>
    </rPh>
    <rPh sb="5" eb="7">
      <t>ソウゴウ</t>
    </rPh>
    <rPh sb="7" eb="9">
      <t>ジム</t>
    </rPh>
    <rPh sb="9" eb="11">
      <t>クミアイ</t>
    </rPh>
    <rPh sb="12" eb="14">
      <t>キョウツウ</t>
    </rPh>
    <rPh sb="14" eb="16">
      <t>ケイヒ</t>
    </rPh>
    <rPh sb="16" eb="17">
      <t>ブン</t>
    </rPh>
    <phoneticPr fontId="29"/>
  </si>
  <si>
    <t>愛媛地方税滞納整理機構（一般会計）</t>
    <rPh sb="0" eb="2">
      <t>エヒメ</t>
    </rPh>
    <rPh sb="2" eb="5">
      <t>チホウゼイ</t>
    </rPh>
    <rPh sb="5" eb="7">
      <t>タイノウ</t>
    </rPh>
    <rPh sb="7" eb="9">
      <t>セイリ</t>
    </rPh>
    <rPh sb="9" eb="11">
      <t>キコウ</t>
    </rPh>
    <rPh sb="12" eb="14">
      <t>イッパン</t>
    </rPh>
    <rPh sb="14" eb="16">
      <t>カイケイ</t>
    </rPh>
    <phoneticPr fontId="29"/>
  </si>
  <si>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29"/>
  </si>
  <si>
    <t>愛媛県後期高齢者医療広域連合（後期高齢者医療特別会計）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9"/>
  </si>
  <si>
    <t>宇和島地区広域事務組合（一般会計）</t>
    <rPh sb="0" eb="3">
      <t>ウワジマ</t>
    </rPh>
    <rPh sb="3" eb="5">
      <t>チク</t>
    </rPh>
    <rPh sb="5" eb="7">
      <t>コウイキ</t>
    </rPh>
    <rPh sb="7" eb="9">
      <t>ジム</t>
    </rPh>
    <rPh sb="9" eb="11">
      <t>クミアイ</t>
    </rPh>
    <rPh sb="12" eb="14">
      <t>イッパン</t>
    </rPh>
    <rPh sb="14" eb="16">
      <t>カイケイ</t>
    </rPh>
    <phoneticPr fontId="29"/>
  </si>
  <si>
    <t>宇和島地区広域事務組合（介護保険事業特別会計）</t>
    <rPh sb="0" eb="3">
      <t>ウワジマ</t>
    </rPh>
    <rPh sb="3" eb="5">
      <t>チク</t>
    </rPh>
    <rPh sb="5" eb="7">
      <t>コウイキ</t>
    </rPh>
    <rPh sb="7" eb="9">
      <t>ジム</t>
    </rPh>
    <rPh sb="9" eb="11">
      <t>クミアイ</t>
    </rPh>
    <rPh sb="12" eb="14">
      <t>カイゴ</t>
    </rPh>
    <rPh sb="14" eb="16">
      <t>ホケン</t>
    </rPh>
    <rPh sb="16" eb="18">
      <t>ジギョウ</t>
    </rPh>
    <rPh sb="18" eb="20">
      <t>トクベツ</t>
    </rPh>
    <rPh sb="20" eb="22">
      <t>カイケイ</t>
    </rPh>
    <phoneticPr fontId="29"/>
  </si>
  <si>
    <t>法非適用企業</t>
  </si>
  <si>
    <t>-</t>
    <phoneticPr fontId="2"/>
  </si>
  <si>
    <t>-</t>
    <phoneticPr fontId="2"/>
  </si>
  <si>
    <t>-</t>
    <phoneticPr fontId="2"/>
  </si>
  <si>
    <t>-</t>
    <phoneticPr fontId="2"/>
  </si>
  <si>
    <t>-</t>
    <phoneticPr fontId="2"/>
  </si>
  <si>
    <t>-</t>
    <phoneticPr fontId="2"/>
  </si>
  <si>
    <t>株式会社松野町農林公社</t>
    <rPh sb="0" eb="4">
      <t>カブシキガイシャ</t>
    </rPh>
    <rPh sb="4" eb="7">
      <t>マツノチョウ</t>
    </rPh>
    <rPh sb="7" eb="9">
      <t>ノウリン</t>
    </rPh>
    <rPh sb="9" eb="11">
      <t>コウシャ</t>
    </rPh>
    <phoneticPr fontId="2"/>
  </si>
  <si>
    <t>株式会社まちづくり松野</t>
    <rPh sb="0" eb="4">
      <t>カブシキガイシャ</t>
    </rPh>
    <rPh sb="9" eb="11">
      <t>マツノ</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</si>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</sst>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98" xfId="15" quotePrefix="1"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quotePrefix="1"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310300</c:v>
                </c:pt>
                <c:pt idx="2">
                  <c:v>317319</c:v>
                </c:pt>
                <c:pt idx="3">
                  <c:v>289738</c:v>
                </c:pt>
                <c:pt idx="4">
                  <c:v>316937</c:v>
                </c:pt>
              </c:numCache>
            </c:numRef>
          </c:val>
          <c:smooth val="0"/>
          <c:extLst>
            <c:ext xmlns:c16="http://schemas.microsoft.com/office/drawing/2014/chart" uri="{C3380CC4-5D6E-409C-BE32-E72D297353CC}">
              <c16:uniqueId val="{00000000-7332-415F-A8D6-3CF8EB3A8A1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145892</c:v>
                </c:pt>
                <c:pt idx="1">
                  <c:v>131133</c:v>
                </c:pt>
                <c:pt idx="2">
                  <c:v>177886</c:v>
                </c:pt>
                <c:pt idx="3">
                  <c:v>110787</c:v>
                </c:pt>
                <c:pt idx="4">
                  <c:v>173383</c:v>
                </c:pt>
              </c:numCache>
            </c:numRef>
          </c:val>
          <c:smooth val="0"/>
          <c:extLst>
            <c:ext xmlns:c16="http://schemas.microsoft.com/office/drawing/2014/chart" uri="{C3380CC4-5D6E-409C-BE32-E72D297353CC}">
              <c16:uniqueId val="{00000001-7332-415F-A8D6-3CF8EB3A8A1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5.98</c:v>
                </c:pt>
                <c:pt idx="1">
                  <c:v>3.93</c:v>
                </c:pt>
                <c:pt idx="2">
                  <c:v>3.27</c:v>
                </c:pt>
                <c:pt idx="3">
                  <c:v>3.02</c:v>
                </c:pt>
                <c:pt idx="4">
                  <c:v>3.26</c:v>
                </c:pt>
              </c:numCache>
            </c:numRef>
          </c:val>
          <c:extLst>
            <c:ext xmlns:c16="http://schemas.microsoft.com/office/drawing/2014/chart" uri="{C3380CC4-5D6E-409C-BE32-E72D297353CC}">
              <c16:uniqueId val="{00000000-2766-4E81-9B07-6F8E9C72AD7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42.16</c:v>
                </c:pt>
                <c:pt idx="1">
                  <c:v>44.81</c:v>
                </c:pt>
                <c:pt idx="2">
                  <c:v>41.62</c:v>
                </c:pt>
                <c:pt idx="3">
                  <c:v>40.69</c:v>
                </c:pt>
                <c:pt idx="4">
                  <c:v>40.74</c:v>
                </c:pt>
              </c:numCache>
            </c:numRef>
          </c:val>
          <c:extLst>
            <c:ext xmlns:c16="http://schemas.microsoft.com/office/drawing/2014/chart" uri="{C3380CC4-5D6E-409C-BE32-E72D297353CC}">
              <c16:uniqueId val="{00000001-2766-4E81-9B07-6F8E9C72AD7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0.27</c:v>
                </c:pt>
                <c:pt idx="1">
                  <c:v>-3.82</c:v>
                </c:pt>
                <c:pt idx="2">
                  <c:v>-5.35</c:v>
                </c:pt>
                <c:pt idx="3">
                  <c:v>-3.3</c:v>
                </c:pt>
                <c:pt idx="4">
                  <c:v>-2.1</c:v>
                </c:pt>
              </c:numCache>
            </c:numRef>
          </c:val>
          <c:smooth val="0"/>
          <c:extLst>
            <c:ext xmlns:c16="http://schemas.microsoft.com/office/drawing/2014/chart" uri="{C3380CC4-5D6E-409C-BE32-E72D297353CC}">
              <c16:uniqueId val="{00000002-2766-4E81-9B07-6F8E9C72AD7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0A7-4A54-BD1B-17DC5839E3D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0A7-4A54-BD1B-17DC5839E3D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0A7-4A54-BD1B-17DC5839E3D3}"/>
            </c:ext>
          </c:extLst>
        </c:ser>
        <c:ser>
          <c:idx val="3"/>
          <c:order val="3"/>
          <c:tx>
            <c:strRef>
              <c:f>データシート!$A$30</c:f>
              <c:strCache>
                <c:ptCount val="1"/>
                <c:pt idx="0">
                  <c:v>国民健康保険中央診療所特別会計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0.35</c:v>
                </c:pt>
                <c:pt idx="2">
                  <c:v>#N/A</c:v>
                </c:pt>
                <c:pt idx="3">
                  <c:v>0.5</c:v>
                </c:pt>
                <c:pt idx="4">
                  <c:v>#N/A</c:v>
                </c:pt>
                <c:pt idx="5">
                  <c:v>0</c:v>
                </c:pt>
                <c:pt idx="6">
                  <c:v>#N/A</c:v>
                </c:pt>
                <c:pt idx="7">
                  <c:v>0.04</c:v>
                </c:pt>
                <c:pt idx="8">
                  <c:v>#N/A</c:v>
                </c:pt>
                <c:pt idx="9">
                  <c:v>0.08</c:v>
                </c:pt>
              </c:numCache>
            </c:numRef>
          </c:val>
          <c:extLst>
            <c:ext xmlns:c16="http://schemas.microsoft.com/office/drawing/2014/chart" uri="{C3380CC4-5D6E-409C-BE32-E72D297353CC}">
              <c16:uniqueId val="{00000003-A0A7-4A54-BD1B-17DC5839E3D3}"/>
            </c:ext>
          </c:extLst>
        </c:ser>
        <c:ser>
          <c:idx val="4"/>
          <c:order val="4"/>
          <c:tx>
            <c:strRef>
              <c:f>データシート!$A$31</c:f>
              <c:strCache>
                <c:ptCount val="1"/>
                <c:pt idx="0">
                  <c:v>後期高齢者医療保険事業特別会計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0.06</c:v>
                </c:pt>
                <c:pt idx="2">
                  <c:v>#N/A</c:v>
                </c:pt>
                <c:pt idx="3">
                  <c:v>7.0000000000000007E-2</c:v>
                </c:pt>
                <c:pt idx="4">
                  <c:v>#N/A</c:v>
                </c:pt>
                <c:pt idx="5">
                  <c:v>0.08</c:v>
                </c:pt>
                <c:pt idx="6">
                  <c:v>#N/A</c:v>
                </c:pt>
                <c:pt idx="7">
                  <c:v>0.06</c:v>
                </c:pt>
                <c:pt idx="8">
                  <c:v>#N/A</c:v>
                </c:pt>
                <c:pt idx="9">
                  <c:v>0.08</c:v>
                </c:pt>
              </c:numCache>
            </c:numRef>
          </c:val>
          <c:extLst>
            <c:ext xmlns:c16="http://schemas.microsoft.com/office/drawing/2014/chart" uri="{C3380CC4-5D6E-409C-BE32-E72D297353CC}">
              <c16:uniqueId val="{00000004-A0A7-4A54-BD1B-17DC5839E3D3}"/>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1.59</c:v>
                </c:pt>
                <c:pt idx="2">
                  <c:v>#N/A</c:v>
                </c:pt>
                <c:pt idx="3">
                  <c:v>1.18</c:v>
                </c:pt>
                <c:pt idx="4">
                  <c:v>#N/A</c:v>
                </c:pt>
                <c:pt idx="5">
                  <c:v>1.2</c:v>
                </c:pt>
                <c:pt idx="6">
                  <c:v>#N/A</c:v>
                </c:pt>
                <c:pt idx="7">
                  <c:v>0.83</c:v>
                </c:pt>
                <c:pt idx="8">
                  <c:v>#N/A</c:v>
                </c:pt>
                <c:pt idx="9">
                  <c:v>0.94</c:v>
                </c:pt>
              </c:numCache>
            </c:numRef>
          </c:val>
          <c:extLst>
            <c:ext xmlns:c16="http://schemas.microsoft.com/office/drawing/2014/chart" uri="{C3380CC4-5D6E-409C-BE32-E72D297353CC}">
              <c16:uniqueId val="{00000005-A0A7-4A54-BD1B-17DC5839E3D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0.72</c:v>
                </c:pt>
                <c:pt idx="2">
                  <c:v>#N/A</c:v>
                </c:pt>
                <c:pt idx="3">
                  <c:v>1.0900000000000001</c:v>
                </c:pt>
                <c:pt idx="4">
                  <c:v>#N/A</c:v>
                </c:pt>
                <c:pt idx="5">
                  <c:v>1.1299999999999999</c:v>
                </c:pt>
                <c:pt idx="6">
                  <c:v>#N/A</c:v>
                </c:pt>
                <c:pt idx="7">
                  <c:v>1.37</c:v>
                </c:pt>
                <c:pt idx="8">
                  <c:v>#N/A</c:v>
                </c:pt>
                <c:pt idx="9">
                  <c:v>0.97</c:v>
                </c:pt>
              </c:numCache>
            </c:numRef>
          </c:val>
          <c:extLst>
            <c:ext xmlns:c16="http://schemas.microsoft.com/office/drawing/2014/chart" uri="{C3380CC4-5D6E-409C-BE32-E72D297353CC}">
              <c16:uniqueId val="{00000006-A0A7-4A54-BD1B-17DC5839E3D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2.25</c:v>
                </c:pt>
                <c:pt idx="2">
                  <c:v>#N/A</c:v>
                </c:pt>
                <c:pt idx="3">
                  <c:v>1.48</c:v>
                </c:pt>
                <c:pt idx="4">
                  <c:v>#N/A</c:v>
                </c:pt>
                <c:pt idx="5">
                  <c:v>2.15</c:v>
                </c:pt>
                <c:pt idx="6">
                  <c:v>#N/A</c:v>
                </c:pt>
                <c:pt idx="7">
                  <c:v>0.92</c:v>
                </c:pt>
                <c:pt idx="8">
                  <c:v>#N/A</c:v>
                </c:pt>
                <c:pt idx="9">
                  <c:v>1.76</c:v>
                </c:pt>
              </c:numCache>
            </c:numRef>
          </c:val>
          <c:extLst>
            <c:ext xmlns:c16="http://schemas.microsoft.com/office/drawing/2014/chart" uri="{C3380CC4-5D6E-409C-BE32-E72D297353CC}">
              <c16:uniqueId val="{00000007-A0A7-4A54-BD1B-17DC5839E3D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7.61</c:v>
                </c:pt>
                <c:pt idx="2">
                  <c:v>#N/A</c:v>
                </c:pt>
                <c:pt idx="3">
                  <c:v>5.62</c:v>
                </c:pt>
                <c:pt idx="4">
                  <c:v>#N/A</c:v>
                </c:pt>
                <c:pt idx="5">
                  <c:v>5.08</c:v>
                </c:pt>
                <c:pt idx="6">
                  <c:v>#N/A</c:v>
                </c:pt>
                <c:pt idx="7">
                  <c:v>4.99</c:v>
                </c:pt>
                <c:pt idx="8">
                  <c:v>#N/A</c:v>
                </c:pt>
                <c:pt idx="9">
                  <c:v>5.25</c:v>
                </c:pt>
              </c:numCache>
            </c:numRef>
          </c:val>
          <c:extLst>
            <c:ext xmlns:c16="http://schemas.microsoft.com/office/drawing/2014/chart" uri="{C3380CC4-5D6E-409C-BE32-E72D297353CC}">
              <c16:uniqueId val="{00000008-A0A7-4A54-BD1B-17DC5839E3D3}"/>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1.63</c:v>
                </c:pt>
                <c:pt idx="1">
                  <c:v>#N/A</c:v>
                </c:pt>
                <c:pt idx="2">
                  <c:v>1.69</c:v>
                </c:pt>
                <c:pt idx="3">
                  <c:v>#N/A</c:v>
                </c:pt>
                <c:pt idx="4">
                  <c:v>1.81</c:v>
                </c:pt>
                <c:pt idx="5">
                  <c:v>#N/A</c:v>
                </c:pt>
                <c:pt idx="6">
                  <c:v>1.97</c:v>
                </c:pt>
                <c:pt idx="7">
                  <c:v>#N/A</c:v>
                </c:pt>
                <c:pt idx="8">
                  <c:v>1.99</c:v>
                </c:pt>
                <c:pt idx="9">
                  <c:v>#N/A</c:v>
                </c:pt>
              </c:numCache>
            </c:numRef>
          </c:val>
          <c:extLst>
            <c:ext xmlns:c16="http://schemas.microsoft.com/office/drawing/2014/chart" uri="{C3380CC4-5D6E-409C-BE32-E72D297353CC}">
              <c16:uniqueId val="{00000009-A0A7-4A54-BD1B-17DC5839E3D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261</c:v>
                </c:pt>
                <c:pt idx="5">
                  <c:v>259</c:v>
                </c:pt>
                <c:pt idx="8">
                  <c:v>310</c:v>
                </c:pt>
                <c:pt idx="11">
                  <c:v>311</c:v>
                </c:pt>
                <c:pt idx="14">
                  <c:v>327</c:v>
                </c:pt>
              </c:numCache>
            </c:numRef>
          </c:val>
          <c:extLst>
            <c:ext xmlns:c16="http://schemas.microsoft.com/office/drawing/2014/chart" uri="{C3380CC4-5D6E-409C-BE32-E72D297353CC}">
              <c16:uniqueId val="{00000000-4D5A-4ABC-9C09-A57EE0B8799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D5A-4ABC-9C09-A57EE0B8799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c:v>
                </c:pt>
                <c:pt idx="3">
                  <c:v>6</c:v>
                </c:pt>
                <c:pt idx="6">
                  <c:v>6</c:v>
                </c:pt>
                <c:pt idx="9">
                  <c:v>6</c:v>
                </c:pt>
                <c:pt idx="12">
                  <c:v>6</c:v>
                </c:pt>
              </c:numCache>
            </c:numRef>
          </c:val>
          <c:extLst>
            <c:ext xmlns:c16="http://schemas.microsoft.com/office/drawing/2014/chart" uri="{C3380CC4-5D6E-409C-BE32-E72D297353CC}">
              <c16:uniqueId val="{00000002-4D5A-4ABC-9C09-A57EE0B8799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c:v>
                </c:pt>
                <c:pt idx="3">
                  <c:v>3</c:v>
                </c:pt>
                <c:pt idx="6">
                  <c:v>3</c:v>
                </c:pt>
                <c:pt idx="9">
                  <c:v>5</c:v>
                </c:pt>
                <c:pt idx="12">
                  <c:v>5</c:v>
                </c:pt>
              </c:numCache>
            </c:numRef>
          </c:val>
          <c:extLst>
            <c:ext xmlns:c16="http://schemas.microsoft.com/office/drawing/2014/chart" uri="{C3380CC4-5D6E-409C-BE32-E72D297353CC}">
              <c16:uniqueId val="{00000003-4D5A-4ABC-9C09-A57EE0B8799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c:v>
                </c:pt>
                <c:pt idx="3">
                  <c:v>10</c:v>
                </c:pt>
                <c:pt idx="6">
                  <c:v>12</c:v>
                </c:pt>
                <c:pt idx="9">
                  <c:v>13</c:v>
                </c:pt>
                <c:pt idx="12">
                  <c:v>12</c:v>
                </c:pt>
              </c:numCache>
            </c:numRef>
          </c:val>
          <c:extLst>
            <c:ext xmlns:c16="http://schemas.microsoft.com/office/drawing/2014/chart" uri="{C3380CC4-5D6E-409C-BE32-E72D297353CC}">
              <c16:uniqueId val="{00000004-4D5A-4ABC-9C09-A57EE0B8799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D5A-4ABC-9C09-A57EE0B8799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D5A-4ABC-9C09-A57EE0B8799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334</c:v>
                </c:pt>
                <c:pt idx="3">
                  <c:v>306</c:v>
                </c:pt>
                <c:pt idx="6">
                  <c:v>372</c:v>
                </c:pt>
                <c:pt idx="9">
                  <c:v>371</c:v>
                </c:pt>
                <c:pt idx="12">
                  <c:v>393</c:v>
                </c:pt>
              </c:numCache>
            </c:numRef>
          </c:val>
          <c:extLst>
            <c:ext xmlns:c16="http://schemas.microsoft.com/office/drawing/2014/chart" uri="{C3380CC4-5D6E-409C-BE32-E72D297353CC}">
              <c16:uniqueId val="{00000007-4D5A-4ABC-9C09-A57EE0B8799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91</c:v>
                </c:pt>
                <c:pt idx="2">
                  <c:v>#N/A</c:v>
                </c:pt>
                <c:pt idx="3">
                  <c:v>#N/A</c:v>
                </c:pt>
                <c:pt idx="4">
                  <c:v>66</c:v>
                </c:pt>
                <c:pt idx="5">
                  <c:v>#N/A</c:v>
                </c:pt>
                <c:pt idx="6">
                  <c:v>#N/A</c:v>
                </c:pt>
                <c:pt idx="7">
                  <c:v>83</c:v>
                </c:pt>
                <c:pt idx="8">
                  <c:v>#N/A</c:v>
                </c:pt>
                <c:pt idx="9">
                  <c:v>#N/A</c:v>
                </c:pt>
                <c:pt idx="10">
                  <c:v>84</c:v>
                </c:pt>
                <c:pt idx="11">
                  <c:v>#N/A</c:v>
                </c:pt>
                <c:pt idx="12">
                  <c:v>#N/A</c:v>
                </c:pt>
                <c:pt idx="13">
                  <c:v>89</c:v>
                </c:pt>
                <c:pt idx="14">
                  <c:v>#N/A</c:v>
                </c:pt>
              </c:numCache>
            </c:numRef>
          </c:val>
          <c:smooth val="0"/>
          <c:extLst>
            <c:ext xmlns:c16="http://schemas.microsoft.com/office/drawing/2014/chart" uri="{C3380CC4-5D6E-409C-BE32-E72D297353CC}">
              <c16:uniqueId val="{00000008-4D5A-4ABC-9C09-A57EE0B8799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3000</c:v>
                </c:pt>
                <c:pt idx="5">
                  <c:v>3312</c:v>
                </c:pt>
                <c:pt idx="8">
                  <c:v>3491</c:v>
                </c:pt>
                <c:pt idx="11">
                  <c:v>3534</c:v>
                </c:pt>
                <c:pt idx="14">
                  <c:v>3563</c:v>
                </c:pt>
              </c:numCache>
            </c:numRef>
          </c:val>
          <c:extLst>
            <c:ext xmlns:c16="http://schemas.microsoft.com/office/drawing/2014/chart" uri="{C3380CC4-5D6E-409C-BE32-E72D297353CC}">
              <c16:uniqueId val="{00000000-72E8-4DF3-9BB3-DC61F3D4B26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c:v>
                </c:pt>
                <c:pt idx="5">
                  <c:v>5</c:v>
                </c:pt>
                <c:pt idx="8">
                  <c:v>71</c:v>
                </c:pt>
                <c:pt idx="11">
                  <c:v>3</c:v>
                </c:pt>
                <c:pt idx="14">
                  <c:v>2</c:v>
                </c:pt>
              </c:numCache>
            </c:numRef>
          </c:val>
          <c:extLst>
            <c:ext xmlns:c16="http://schemas.microsoft.com/office/drawing/2014/chart" uri="{C3380CC4-5D6E-409C-BE32-E72D297353CC}">
              <c16:uniqueId val="{00000001-72E8-4DF3-9BB3-DC61F3D4B26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1478</c:v>
                </c:pt>
                <c:pt idx="5">
                  <c:v>1654</c:v>
                </c:pt>
                <c:pt idx="8">
                  <c:v>1656</c:v>
                </c:pt>
                <c:pt idx="11">
                  <c:v>1621</c:v>
                </c:pt>
                <c:pt idx="14">
                  <c:v>1616</c:v>
                </c:pt>
              </c:numCache>
            </c:numRef>
          </c:val>
          <c:extLst>
            <c:ext xmlns:c16="http://schemas.microsoft.com/office/drawing/2014/chart" uri="{C3380CC4-5D6E-409C-BE32-E72D297353CC}">
              <c16:uniqueId val="{00000002-72E8-4DF3-9BB3-DC61F3D4B26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2E8-4DF3-9BB3-DC61F3D4B26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2E8-4DF3-9BB3-DC61F3D4B26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2E8-4DF3-9BB3-DC61F3D4B26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742</c:v>
                </c:pt>
                <c:pt idx="3">
                  <c:v>760</c:v>
                </c:pt>
                <c:pt idx="6">
                  <c:v>749</c:v>
                </c:pt>
                <c:pt idx="9">
                  <c:v>726</c:v>
                </c:pt>
                <c:pt idx="12">
                  <c:v>731</c:v>
                </c:pt>
              </c:numCache>
            </c:numRef>
          </c:val>
          <c:extLst>
            <c:ext xmlns:c16="http://schemas.microsoft.com/office/drawing/2014/chart" uri="{C3380CC4-5D6E-409C-BE32-E72D297353CC}">
              <c16:uniqueId val="{00000006-72E8-4DF3-9BB3-DC61F3D4B26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43</c:v>
                </c:pt>
                <c:pt idx="3">
                  <c:v>66</c:v>
                </c:pt>
                <c:pt idx="6">
                  <c:v>61</c:v>
                </c:pt>
                <c:pt idx="9">
                  <c:v>111</c:v>
                </c:pt>
                <c:pt idx="12">
                  <c:v>124</c:v>
                </c:pt>
              </c:numCache>
            </c:numRef>
          </c:val>
          <c:extLst>
            <c:ext xmlns:c16="http://schemas.microsoft.com/office/drawing/2014/chart" uri="{C3380CC4-5D6E-409C-BE32-E72D297353CC}">
              <c16:uniqueId val="{00000007-72E8-4DF3-9BB3-DC61F3D4B26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64</c:v>
                </c:pt>
                <c:pt idx="3">
                  <c:v>61</c:v>
                </c:pt>
                <c:pt idx="6">
                  <c:v>60</c:v>
                </c:pt>
                <c:pt idx="9">
                  <c:v>65</c:v>
                </c:pt>
                <c:pt idx="12">
                  <c:v>70</c:v>
                </c:pt>
              </c:numCache>
            </c:numRef>
          </c:val>
          <c:extLst>
            <c:ext xmlns:c16="http://schemas.microsoft.com/office/drawing/2014/chart" uri="{C3380CC4-5D6E-409C-BE32-E72D297353CC}">
              <c16:uniqueId val="{00000008-72E8-4DF3-9BB3-DC61F3D4B26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39</c:v>
                </c:pt>
                <c:pt idx="3">
                  <c:v>33</c:v>
                </c:pt>
                <c:pt idx="6">
                  <c:v>27</c:v>
                </c:pt>
                <c:pt idx="9">
                  <c:v>21</c:v>
                </c:pt>
                <c:pt idx="12">
                  <c:v>15</c:v>
                </c:pt>
              </c:numCache>
            </c:numRef>
          </c:val>
          <c:extLst>
            <c:ext xmlns:c16="http://schemas.microsoft.com/office/drawing/2014/chart" uri="{C3380CC4-5D6E-409C-BE32-E72D297353CC}">
              <c16:uniqueId val="{00000009-72E8-4DF3-9BB3-DC61F3D4B26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3591</c:v>
                </c:pt>
                <c:pt idx="3">
                  <c:v>4043</c:v>
                </c:pt>
                <c:pt idx="6">
                  <c:v>4315</c:v>
                </c:pt>
                <c:pt idx="9">
                  <c:v>4377</c:v>
                </c:pt>
                <c:pt idx="12">
                  <c:v>4438</c:v>
                </c:pt>
              </c:numCache>
            </c:numRef>
          </c:val>
          <c:extLst>
            <c:ext xmlns:c16="http://schemas.microsoft.com/office/drawing/2014/chart" uri="{C3380CC4-5D6E-409C-BE32-E72D297353CC}">
              <c16:uniqueId val="{0000000A-72E8-4DF3-9BB3-DC61F3D4B26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142</c:v>
                </c:pt>
                <c:pt idx="11">
                  <c:v>#N/A</c:v>
                </c:pt>
                <c:pt idx="12">
                  <c:v>#N/A</c:v>
                </c:pt>
                <c:pt idx="13">
                  <c:v>197</c:v>
                </c:pt>
                <c:pt idx="14">
                  <c:v>#N/A</c:v>
                </c:pt>
              </c:numCache>
            </c:numRef>
          </c:val>
          <c:smooth val="0"/>
          <c:extLst>
            <c:ext xmlns:c16="http://schemas.microsoft.com/office/drawing/2014/chart" uri="{C3380CC4-5D6E-409C-BE32-E72D297353CC}">
              <c16:uniqueId val="{0000000B-72E8-4DF3-9BB3-DC61F3D4B26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858</c:v>
                </c:pt>
                <c:pt idx="1">
                  <c:v>847</c:v>
                </c:pt>
                <c:pt idx="2">
                  <c:v>851</c:v>
                </c:pt>
              </c:numCache>
            </c:numRef>
          </c:val>
          <c:extLst>
            <c:ext xmlns:c16="http://schemas.microsoft.com/office/drawing/2014/chart" uri="{C3380CC4-5D6E-409C-BE32-E72D297353CC}">
              <c16:uniqueId val="{00000000-C12A-4A4B-AD37-3DB9A6AE606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65</c:v>
                </c:pt>
                <c:pt idx="1">
                  <c:v>65</c:v>
                </c:pt>
                <c:pt idx="2">
                  <c:v>65</c:v>
                </c:pt>
              </c:numCache>
            </c:numRef>
          </c:val>
          <c:extLst>
            <c:ext xmlns:c16="http://schemas.microsoft.com/office/drawing/2014/chart" uri="{C3380CC4-5D6E-409C-BE32-E72D297353CC}">
              <c16:uniqueId val="{00000001-C12A-4A4B-AD37-3DB9A6AE606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561</c:v>
                </c:pt>
                <c:pt idx="1">
                  <c:v>513</c:v>
                </c:pt>
                <c:pt idx="2">
                  <c:v>484</c:v>
                </c:pt>
              </c:numCache>
            </c:numRef>
          </c:val>
          <c:extLst>
            <c:ext xmlns:c16="http://schemas.microsoft.com/office/drawing/2014/chart" uri="{C3380CC4-5D6E-409C-BE32-E72D297353CC}">
              <c16:uniqueId val="{00000002-C12A-4A4B-AD37-3DB9A6AE606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tx1"/>
              </a:solidFill>
              <a:effectLst/>
              <a:latin typeface="+mn-lt"/>
              <a:ea typeface="+mn-ea"/>
              <a:cs typeface="+mn-cs"/>
            </a:rPr>
            <a:t>　</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本町では近年、辺地対策事業債や過疎対策事業債、緊急防災・減災事業債など、交付税算入率の高い有利な起債を多く発行してきたため、元利償還金の減少に連動して算入公債費等も減少し、実質公債費比率は改善傾向で推移していたが、平成</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29</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年度を機に増加に転じていることから、今後は更なる事業の厳選等により、地方債の発行抑制に努める必要がある。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50" b="0" i="0" baseline="0">
              <a:solidFill>
                <a:schemeClr val="tx1"/>
              </a:solidFill>
              <a:effectLst/>
              <a:latin typeface="ＭＳ Ｐゴシック" panose="020B0600070205080204" pitchFamily="50" charset="-128"/>
              <a:ea typeface="ＭＳ Ｐゴシック" panose="020B0600070205080204" pitchFamily="50" charset="-128"/>
              <a:cs typeface="+mn-cs"/>
            </a:rPr>
            <a:t>　将来負担額の主なものは、地方債現在高と退職手当負担見込額となっている。</a:t>
          </a:r>
          <a:endParaRPr lang="ja-JP" altLang="ja-JP" sz="1150">
            <a:solidFill>
              <a:schemeClr val="tx1"/>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50" b="0" i="0" baseline="0">
              <a:solidFill>
                <a:schemeClr val="tx1"/>
              </a:solidFill>
              <a:effectLst/>
              <a:latin typeface="ＭＳ Ｐゴシック" panose="020B0600070205080204" pitchFamily="50" charset="-128"/>
              <a:ea typeface="ＭＳ Ｐゴシック" panose="020B0600070205080204" pitchFamily="50" charset="-128"/>
              <a:cs typeface="+mn-cs"/>
            </a:rPr>
            <a:t>　地方債現在高は、</a:t>
          </a:r>
          <a:r>
            <a:rPr lang="en-US" altLang="ja-JP" sz="1150" b="0" i="0" baseline="0">
              <a:solidFill>
                <a:schemeClr val="tx1"/>
              </a:solidFill>
              <a:effectLst/>
              <a:latin typeface="ＭＳ Ｐゴシック" panose="020B0600070205080204" pitchFamily="50" charset="-128"/>
              <a:ea typeface="ＭＳ Ｐゴシック" panose="020B0600070205080204" pitchFamily="50" charset="-128"/>
              <a:cs typeface="+mn-cs"/>
            </a:rPr>
            <a:t>16</a:t>
          </a:r>
          <a:r>
            <a:rPr lang="ja-JP" altLang="ja-JP" sz="1150" b="0" i="0" baseline="0">
              <a:solidFill>
                <a:schemeClr val="tx1"/>
              </a:solidFill>
              <a:effectLst/>
              <a:latin typeface="ＭＳ Ｐゴシック" panose="020B0600070205080204" pitchFamily="50" charset="-128"/>
              <a:ea typeface="ＭＳ Ｐゴシック" panose="020B0600070205080204" pitchFamily="50" charset="-128"/>
              <a:cs typeface="+mn-cs"/>
            </a:rPr>
            <a:t>年度以降継続している普通建設事業に係る新規地方債の発行抑制策の継続により抑制できてはいるが、近年においては、</a:t>
          </a:r>
          <a:r>
            <a:rPr lang="en-US" altLang="ja-JP" sz="1150" b="0" i="0" baseline="0">
              <a:solidFill>
                <a:schemeClr val="tx1"/>
              </a:solidFill>
              <a:effectLst/>
              <a:latin typeface="ＭＳ Ｐゴシック" panose="020B0600070205080204" pitchFamily="50" charset="-128"/>
              <a:ea typeface="ＭＳ Ｐゴシック" panose="020B0600070205080204" pitchFamily="50" charset="-128"/>
              <a:cs typeface="+mn-cs"/>
            </a:rPr>
            <a:t>25</a:t>
          </a:r>
          <a:r>
            <a:rPr lang="ja-JP" altLang="ja-JP" sz="1150" b="0" i="0" baseline="0">
              <a:solidFill>
                <a:schemeClr val="tx1"/>
              </a:solidFill>
              <a:effectLst/>
              <a:latin typeface="ＭＳ Ｐゴシック" panose="020B0600070205080204" pitchFamily="50" charset="-128"/>
              <a:ea typeface="ＭＳ Ｐゴシック" panose="020B0600070205080204" pitchFamily="50" charset="-128"/>
              <a:cs typeface="+mn-cs"/>
            </a:rPr>
            <a:t>年度の松野中学校建設事業をはじめとした重点プロジェクト事業の実施により増加傾向となっている。</a:t>
          </a:r>
          <a:endParaRPr lang="ja-JP" altLang="ja-JP" sz="1150">
            <a:solidFill>
              <a:schemeClr val="tx1"/>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50" b="0" i="0" baseline="0">
              <a:solidFill>
                <a:schemeClr val="tx1"/>
              </a:solidFill>
              <a:effectLst/>
              <a:latin typeface="ＭＳ Ｐゴシック" panose="020B0600070205080204" pitchFamily="50" charset="-128"/>
              <a:ea typeface="ＭＳ Ｐゴシック" panose="020B0600070205080204" pitchFamily="50" charset="-128"/>
              <a:cs typeface="+mn-cs"/>
            </a:rPr>
            <a:t>　しかし、</a:t>
          </a:r>
          <a:r>
            <a:rPr kumimoji="1" lang="ja-JP" altLang="ja-JP" sz="1150">
              <a:solidFill>
                <a:schemeClr val="tx1"/>
              </a:solidFill>
              <a:effectLst/>
              <a:latin typeface="ＭＳ Ｐゴシック" panose="020B0600070205080204" pitchFamily="50" charset="-128"/>
              <a:ea typeface="ＭＳ Ｐゴシック" panose="020B0600070205080204" pitchFamily="50" charset="-128"/>
              <a:cs typeface="+mn-cs"/>
            </a:rPr>
            <a:t>要因は過疎対策事業債、辺地対策事業債、臨時財政対策債など、地方交付税での還元率の高い有利な起債の発行によるものであり、基準財政需要額算入見込額も増加している。</a:t>
          </a:r>
          <a:endParaRPr lang="ja-JP" altLang="ja-JP" sz="1150">
            <a:solidFill>
              <a:schemeClr val="tx1"/>
            </a:solidFill>
            <a:effectLst/>
            <a:latin typeface="ＭＳ Ｐゴシック" panose="020B0600070205080204" pitchFamily="50" charset="-128"/>
            <a:ea typeface="ＭＳ Ｐゴシック" panose="020B0600070205080204" pitchFamily="50" charset="-128"/>
          </a:endParaRPr>
        </a:p>
        <a:p>
          <a:pPr rtl="0"/>
          <a:r>
            <a:rPr lang="ja-JP" altLang="ja-JP" sz="1150" b="0" i="0" baseline="0">
              <a:solidFill>
                <a:schemeClr val="tx1"/>
              </a:solidFill>
              <a:effectLst/>
              <a:latin typeface="ＭＳ Ｐゴシック" panose="020B0600070205080204" pitchFamily="50" charset="-128"/>
              <a:ea typeface="ＭＳ Ｐゴシック" panose="020B0600070205080204" pitchFamily="50" charset="-128"/>
              <a:cs typeface="+mn-cs"/>
            </a:rPr>
            <a:t>　充当可能財源等については、第５次行財政改革や</a:t>
          </a:r>
          <a:r>
            <a:rPr kumimoji="1" lang="ja-JP" altLang="ja-JP" sz="1150">
              <a:solidFill>
                <a:schemeClr val="tx1"/>
              </a:solidFill>
              <a:effectLst/>
              <a:latin typeface="ＭＳ Ｐゴシック" panose="020B0600070205080204" pitchFamily="50" charset="-128"/>
              <a:ea typeface="ＭＳ Ｐゴシック" panose="020B0600070205080204" pitchFamily="50" charset="-128"/>
              <a:cs typeface="+mn-cs"/>
            </a:rPr>
            <a:t>集中改革プラン等による各種歳出削減策に取り組んだ結果、財政調整基金の残高を増額することができ、さらに</a:t>
          </a:r>
          <a:r>
            <a:rPr kumimoji="1" lang="en-US" altLang="ja-JP" sz="1150">
              <a:solidFill>
                <a:schemeClr val="tx1"/>
              </a:solidFill>
              <a:effectLst/>
              <a:latin typeface="ＭＳ Ｐゴシック" panose="020B0600070205080204" pitchFamily="50" charset="-128"/>
              <a:ea typeface="ＭＳ Ｐゴシック" panose="020B0600070205080204" pitchFamily="50" charset="-128"/>
              <a:cs typeface="+mn-cs"/>
            </a:rPr>
            <a:t>25</a:t>
          </a:r>
          <a:r>
            <a:rPr kumimoji="1" lang="ja-JP" altLang="ja-JP" sz="1150">
              <a:solidFill>
                <a:schemeClr val="tx1"/>
              </a:solidFill>
              <a:effectLst/>
              <a:latin typeface="ＭＳ Ｐゴシック" panose="020B0600070205080204" pitchFamily="50" charset="-128"/>
              <a:ea typeface="ＭＳ Ｐゴシック" panose="020B0600070205080204" pitchFamily="50" charset="-128"/>
              <a:cs typeface="+mn-cs"/>
            </a:rPr>
            <a:t>年度からは新庁舎建設に係る基金の計画的な積み立てを行ったことにより平成</a:t>
          </a:r>
          <a:r>
            <a:rPr kumimoji="1" lang="en-US" altLang="ja-JP" sz="1150">
              <a:solidFill>
                <a:schemeClr val="tx1"/>
              </a:solidFill>
              <a:effectLst/>
              <a:latin typeface="ＭＳ Ｐゴシック" panose="020B0600070205080204" pitchFamily="50" charset="-128"/>
              <a:ea typeface="ＭＳ Ｐゴシック" panose="020B0600070205080204" pitchFamily="50" charset="-128"/>
              <a:cs typeface="+mn-cs"/>
            </a:rPr>
            <a:t>29</a:t>
          </a:r>
          <a:r>
            <a:rPr kumimoji="1" lang="ja-JP" altLang="ja-JP" sz="1150">
              <a:solidFill>
                <a:schemeClr val="tx1"/>
              </a:solidFill>
              <a:effectLst/>
              <a:latin typeface="ＭＳ Ｐゴシック" panose="020B0600070205080204" pitchFamily="50" charset="-128"/>
              <a:ea typeface="ＭＳ Ｐゴシック" panose="020B0600070205080204" pitchFamily="50" charset="-128"/>
              <a:cs typeface="+mn-cs"/>
            </a:rPr>
            <a:t>年度までは、充当可能基金は増加傾向で推移していたが、財源不足に対応するための財政調整基金の取り崩し等により、基金残高は減少に転じている。</a:t>
          </a:r>
          <a:endParaRPr lang="ja-JP" altLang="ja-JP" sz="1150">
            <a:solidFill>
              <a:schemeClr val="tx1"/>
            </a:solidFill>
            <a:effectLst/>
            <a:latin typeface="ＭＳ Ｐゴシック" panose="020B0600070205080204" pitchFamily="50" charset="-128"/>
            <a:ea typeface="ＭＳ Ｐゴシック" panose="020B0600070205080204" pitchFamily="50" charset="-128"/>
          </a:endParaRPr>
        </a:p>
        <a:p>
          <a:pPr rtl="0"/>
          <a:r>
            <a:rPr kumimoji="1" lang="ja-JP" altLang="ja-JP" sz="1150">
              <a:solidFill>
                <a:schemeClr val="tx1"/>
              </a:solidFill>
              <a:effectLst/>
              <a:latin typeface="ＭＳ Ｐゴシック" panose="020B0600070205080204" pitchFamily="50" charset="-128"/>
              <a:ea typeface="ＭＳ Ｐゴシック" panose="020B0600070205080204" pitchFamily="50" charset="-128"/>
              <a:cs typeface="+mn-cs"/>
            </a:rPr>
            <a:t>　将来負担額についても充当可能財源等を将来負担額が上回る状況となっており、今後は更なる行財政改革等に取り組み、事業の厳選による普通建設事業費や人件費等の抑制に努める必要がある。</a:t>
          </a:r>
          <a:endParaRPr lang="ja-JP" altLang="ja-JP" sz="115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愛媛県松野町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tx1"/>
              </a:solidFill>
              <a:effectLst/>
              <a:latin typeface="ＭＳ Ｐゴシック" panose="020B0600070205080204" pitchFamily="50" charset="-128"/>
              <a:ea typeface="ＭＳ Ｐゴシック" panose="020B0600070205080204" pitchFamily="50" charset="-128"/>
              <a:cs typeface="+mn-cs"/>
            </a:rPr>
            <a:t>28</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年度まで増加傾向であった財政調整基金については、近年実施してきた中学校建設事業をはじめ、宇和島地区広域事務組合における汚泥再生処理センター及び熱回収施設等建設事業、虹の森公園及び森の国ぽっぽ温泉改修事業等の大型建設事業の実施に伴い、多額の地方債を発行したことによる公債費の増を主要因として、歳計剰余金処分により一部積立てを行ったものの、</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年度決算において財源不足に対応するため財政調整基金から</a:t>
          </a:r>
          <a:r>
            <a:rPr kumimoji="1" lang="en-US" altLang="ja-JP" sz="1400">
              <a:solidFill>
                <a:schemeClr val="tx1"/>
              </a:solidFill>
              <a:effectLst/>
              <a:latin typeface="ＭＳ Ｐゴシック" panose="020B0600070205080204" pitchFamily="50" charset="-128"/>
              <a:ea typeface="ＭＳ Ｐゴシック" panose="020B0600070205080204" pitchFamily="50" charset="-128"/>
              <a:cs typeface="+mn-cs"/>
            </a:rPr>
            <a:t>50</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百万円の繰り入れを行っている。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　令和元年度から、町の最重要課題である</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新庁舎</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建設事業が</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開始されたことや</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近年における、松野中学校建設事業をはじめとした重点プロジェクト事業の実施に伴う多額の地方債の発行により公債費が増加傾向で推移する見通しの中で、基金の取り崩しは余儀なくされる見込みである。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　今後は、</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第５次行財政改革大綱や推進プラン等に基づき、更なる事務事業の見直し、施設の統廃合など、歳出の合理化等行財政改革を徹底し健全財政に努める必要がある。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　○主な基金</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　　・庁舎建設基金　　：庁舎の建設に必要な経費の財源を確保するため</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　　・地域福祉基金　　：地域福祉の推進に必要な財源を確保するため</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・ふるさと応援基金：松野町を愛し、応援しようとする個人又は団体から広く寄附金を募り、この寄附金を財源として協働の</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ふ</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るさとづくりを推進するため</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災害対策基金　　：地震や風水害等のあらゆる自然災害から、町民の生命と財産を守るべく、その予防対策、復旧対策、復興対策等の推進に必要な財源を確保するため</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　　・人材育成基金　：</a:t>
          </a:r>
          <a:r>
            <a:rPr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国内外の修学奨励、研修その他広範囲の有為な人材育成事業に対し、予算の範囲内で奨学金貸付け又は研修助成を行うため</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庁舎建設基金</a:t>
          </a:r>
          <a:r>
            <a:rPr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は新庁舎建設事業の開始に伴い取り崩しを行っている。ふるさと応援基金は寄附額の増加により積立が増加する一方、小学校児童用木製机・椅子購入事業実施により基金を取り崩したため、対前年度比３百万円の増となってい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　それぞれ基金の事業目的に応じて、今後の計画に基づき対応することとしている。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　中学校建設事業をはじめ、宇和島地区広域事務組合における汚泥再生処理センター及び熱回収施設等建設事業等、近年大型プロジェクト事業の実施に伴い、多額の地方債を発行したことから公債費が増加</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しているが</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年度</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は、歳計剰余金処分による積立てを行うとともに、財源不足に対する、基金の取り崩し額を抑制できたことから、対前年度４百</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万円・</a:t>
          </a:r>
          <a:r>
            <a:rPr kumimoji="1" lang="en-US" altLang="ja-JP" sz="1400">
              <a:solidFill>
                <a:schemeClr val="tx1"/>
              </a:solidFill>
              <a:effectLst/>
              <a:latin typeface="ＭＳ Ｐゴシック" panose="020B0600070205080204" pitchFamily="50" charset="-128"/>
              <a:ea typeface="ＭＳ Ｐゴシック" panose="020B0600070205080204" pitchFamily="50" charset="-128"/>
              <a:cs typeface="+mn-cs"/>
            </a:rPr>
            <a:t>0.5</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改善できたところである。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　</a:t>
          </a:r>
          <a:r>
            <a:rPr lang="en-US"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16</a:t>
          </a:r>
          <a:r>
            <a:rPr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年度からの普通建設事業に係る新規地方債の発行抑制策の実施に伴い、これまで減少傾向で推移していた公債費については、</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近年の大型建設</a:t>
          </a:r>
          <a:r>
            <a:rPr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事業の実施に伴い多額の地方債を発行したことから、</a:t>
          </a:r>
          <a:r>
            <a:rPr lang="en-US"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29</a:t>
          </a:r>
          <a:r>
            <a:rPr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年度を機に増加に転じており、今後も基金の取り崩しは余儀なくされる見込みである。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pPr rtl="0"/>
          <a:r>
            <a:rPr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　今後は、更なる</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行財政改革の推進により健全財政を堅持する必要がある。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endParaRPr kumimoji="1" lang="en-US" altLang="ja-JP" sz="14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　減債基金については利息の積立てのみ。</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　三位一体の改革等の影響を受け、危機的な財政状況に陥ったことから、</a:t>
          </a:r>
          <a:r>
            <a:rPr kumimoji="1" lang="en-US" altLang="ja-JP" sz="1400">
              <a:solidFill>
                <a:schemeClr val="tx1"/>
              </a:solidFill>
              <a:effectLst/>
              <a:latin typeface="ＭＳ Ｐゴシック" panose="020B0600070205080204" pitchFamily="50" charset="-128"/>
              <a:ea typeface="ＭＳ Ｐゴシック" panose="020B0600070205080204" pitchFamily="50" charset="-128"/>
              <a:cs typeface="+mn-cs"/>
            </a:rPr>
            <a:t>16</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年度に全額を取崩していた。</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　その後、第５次行財政改革大綱、推進プランに基づく人件費の削減や施設の統廃合、指定管理者制度の導入等による行財政改革の実施ほか、新規地方債の発行抑制策に基づく公債費の減少等により、危機的な財政状況から脱し、また地方交付税の回復も相まって、財政調整基金の残高も回復させることができ、比較的安定した財政状況となったことから、将来の公債費負担の増加に備えるため、</a:t>
          </a:r>
          <a:r>
            <a:rPr kumimoji="1" lang="en-US" altLang="ja-JP" sz="1400">
              <a:solidFill>
                <a:schemeClr val="tx1"/>
              </a:solidFill>
              <a:effectLst/>
              <a:latin typeface="ＭＳ Ｐゴシック" panose="020B0600070205080204" pitchFamily="50" charset="-128"/>
              <a:ea typeface="ＭＳ Ｐゴシック" panose="020B0600070205080204" pitchFamily="50" charset="-128"/>
              <a:cs typeface="+mn-cs"/>
            </a:rPr>
            <a:t>27</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400">
              <a:solidFill>
                <a:schemeClr val="tx1"/>
              </a:solidFill>
              <a:effectLst/>
              <a:latin typeface="ＭＳ Ｐゴシック" panose="020B0600070205080204" pitchFamily="50" charset="-128"/>
              <a:ea typeface="ＭＳ Ｐゴシック" panose="020B0600070205080204" pitchFamily="50" charset="-128"/>
              <a:cs typeface="+mn-cs"/>
            </a:rPr>
            <a:t>35</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400">
              <a:solidFill>
                <a:schemeClr val="tx1"/>
              </a:solidFill>
              <a:effectLst/>
              <a:latin typeface="ＭＳ Ｐゴシック" panose="020B0600070205080204" pitchFamily="50" charset="-128"/>
              <a:ea typeface="ＭＳ Ｐゴシック" panose="020B0600070205080204" pitchFamily="50" charset="-128"/>
              <a:cs typeface="+mn-cs"/>
            </a:rPr>
            <a:t>28</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4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百万円を積み立てたところである。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　新庁舎建設事業の開始や</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近年における大型建設事業の実施により、公債費が増加傾向で推移する見通しであるため、事業の厳選や行財政改革の推進により健全財政を堅持しなければならないが、状況によっては財源不足に対応するため、減債基金からの繰入も必要に応じて行うものであ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endParaRPr kumimoji="1" lang="en-US" altLang="ja-JP" sz="14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3,920
3,866
98.45
3,357,448
3,265,260
68,211
2,089,456
4,438,352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財政力指数は、少子高齢化の進行により人口が減少傾向で推移している中にあって、基幹産業である農林業は低迷し、他に主要となる産業もないことなどから、構造的に見ても財政基盤が弱く、類似団体平均を下回ってい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pPr rtl="0"/>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　そのため、第５次行財政改革大綱及び推進プランに基づく徹底した行財政改革の継続や行政の効率化に努めることにより、財政の健全化を図る。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1016</xdr:rowOff>
    </xdr:from>
    <xdr:to>
      <xdr:col>23</xdr:col>
      <xdr:colOff>133350</xdr:colOff>
      <xdr:row>44</xdr:row>
      <xdr:rowOff>1016</xdr:rowOff>
    </xdr:to>
    <xdr:cxnSp macro="">
      <xdr:nvCxnSpPr>
        <xdr:cNvPr id="66" name="直線コネクタ 65"/>
        <xdr:cNvCxnSpPr/>
      </xdr:nvCxnSpPr>
      <xdr:spPr>
        <a:xfrm>
          <a:off x="4114800" y="75448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1016</xdr:rowOff>
    </xdr:from>
    <xdr:to>
      <xdr:col>19</xdr:col>
      <xdr:colOff>133350</xdr:colOff>
      <xdr:row>44</xdr:row>
      <xdr:rowOff>1016</xdr:rowOff>
    </xdr:to>
    <xdr:cxnSp macro="">
      <xdr:nvCxnSpPr>
        <xdr:cNvPr id="69" name="直線コネクタ 68"/>
        <xdr:cNvCxnSpPr/>
      </xdr:nvCxnSpPr>
      <xdr:spPr>
        <a:xfrm>
          <a:off x="3225800" y="75448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1016</xdr:rowOff>
    </xdr:from>
    <xdr:to>
      <xdr:col>15</xdr:col>
      <xdr:colOff>82550</xdr:colOff>
      <xdr:row>44</xdr:row>
      <xdr:rowOff>1016</xdr:rowOff>
    </xdr:to>
    <xdr:cxnSp macro="">
      <xdr:nvCxnSpPr>
        <xdr:cNvPr id="72" name="直線コネクタ 71"/>
        <xdr:cNvCxnSpPr/>
      </xdr:nvCxnSpPr>
      <xdr:spPr>
        <a:xfrm>
          <a:off x="2336800" y="75448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1016</xdr:rowOff>
    </xdr:from>
    <xdr:to>
      <xdr:col>11</xdr:col>
      <xdr:colOff>31750</xdr:colOff>
      <xdr:row>44</xdr:row>
      <xdr:rowOff>10668</xdr:rowOff>
    </xdr:to>
    <xdr:cxnSp macro="">
      <xdr:nvCxnSpPr>
        <xdr:cNvPr id="75" name="直線コネクタ 74"/>
        <xdr:cNvCxnSpPr/>
      </xdr:nvCxnSpPr>
      <xdr:spPr>
        <a:xfrm flipV="1">
          <a:off x="1447800" y="75448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77" name="テキスト ボックス 76"/>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121666</xdr:rowOff>
    </xdr:from>
    <xdr:to>
      <xdr:col>7</xdr:col>
      <xdr:colOff>31750</xdr:colOff>
      <xdr:row>44</xdr:row>
      <xdr:rowOff>51816</xdr:rowOff>
    </xdr:to>
    <xdr:sp macro="" textlink="">
      <xdr:nvSpPr>
        <xdr:cNvPr id="78" name="フローチャート: 判断 77"/>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61993</xdr:rowOff>
    </xdr:from>
    <xdr:ext cx="762000" cy="259045"/>
    <xdr:sp macro="" textlink="">
      <xdr:nvSpPr>
        <xdr:cNvPr id="79" name="テキスト ボックス 78"/>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121666</xdr:rowOff>
    </xdr:from>
    <xdr:to>
      <xdr:col>23</xdr:col>
      <xdr:colOff>184150</xdr:colOff>
      <xdr:row>44</xdr:row>
      <xdr:rowOff>51816</xdr:rowOff>
    </xdr:to>
    <xdr:sp macro="" textlink="">
      <xdr:nvSpPr>
        <xdr:cNvPr id="85" name="楕円 84"/>
        <xdr:cNvSpPr/>
      </xdr:nvSpPr>
      <xdr:spPr>
        <a:xfrm>
          <a:off x="49022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17543</xdr:rowOff>
    </xdr:from>
    <xdr:ext cx="762000" cy="259045"/>
    <xdr:sp macro="" textlink="">
      <xdr:nvSpPr>
        <xdr:cNvPr id="86" name="財政力該当値テキスト"/>
        <xdr:cNvSpPr txBox="1"/>
      </xdr:nvSpPr>
      <xdr:spPr>
        <a:xfrm>
          <a:off x="5041900" y="738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121666</xdr:rowOff>
    </xdr:from>
    <xdr:to>
      <xdr:col>19</xdr:col>
      <xdr:colOff>184150</xdr:colOff>
      <xdr:row>44</xdr:row>
      <xdr:rowOff>51816</xdr:rowOff>
    </xdr:to>
    <xdr:sp macro="" textlink="">
      <xdr:nvSpPr>
        <xdr:cNvPr id="87" name="楕円 86"/>
        <xdr:cNvSpPr/>
      </xdr:nvSpPr>
      <xdr:spPr>
        <a:xfrm>
          <a:off x="4064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36593</xdr:rowOff>
    </xdr:from>
    <xdr:ext cx="736600" cy="259045"/>
    <xdr:sp macro="" textlink="">
      <xdr:nvSpPr>
        <xdr:cNvPr id="88" name="テキスト ボックス 87"/>
        <xdr:cNvSpPr txBox="1"/>
      </xdr:nvSpPr>
      <xdr:spPr>
        <a:xfrm>
          <a:off x="3733800" y="758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121666</xdr:rowOff>
    </xdr:from>
    <xdr:to>
      <xdr:col>15</xdr:col>
      <xdr:colOff>133350</xdr:colOff>
      <xdr:row>44</xdr:row>
      <xdr:rowOff>51816</xdr:rowOff>
    </xdr:to>
    <xdr:sp macro="" textlink="">
      <xdr:nvSpPr>
        <xdr:cNvPr id="89" name="楕円 88"/>
        <xdr:cNvSpPr/>
      </xdr:nvSpPr>
      <xdr:spPr>
        <a:xfrm>
          <a:off x="3175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36593</xdr:rowOff>
    </xdr:from>
    <xdr:ext cx="762000" cy="259045"/>
    <xdr:sp macro="" textlink="">
      <xdr:nvSpPr>
        <xdr:cNvPr id="90" name="テキスト ボックス 89"/>
        <xdr:cNvSpPr txBox="1"/>
      </xdr:nvSpPr>
      <xdr:spPr>
        <a:xfrm>
          <a:off x="2844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121666</xdr:rowOff>
    </xdr:from>
    <xdr:to>
      <xdr:col>11</xdr:col>
      <xdr:colOff>82550</xdr:colOff>
      <xdr:row>44</xdr:row>
      <xdr:rowOff>51816</xdr:rowOff>
    </xdr:to>
    <xdr:sp macro="" textlink="">
      <xdr:nvSpPr>
        <xdr:cNvPr id="91" name="楕円 90"/>
        <xdr:cNvSpPr/>
      </xdr:nvSpPr>
      <xdr:spPr>
        <a:xfrm>
          <a:off x="2286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36593</xdr:rowOff>
    </xdr:from>
    <xdr:ext cx="762000" cy="259045"/>
    <xdr:sp macro="" textlink="">
      <xdr:nvSpPr>
        <xdr:cNvPr id="92" name="テキスト ボックス 91"/>
        <xdr:cNvSpPr txBox="1"/>
      </xdr:nvSpPr>
      <xdr:spPr>
        <a:xfrm>
          <a:off x="1955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93" name="楕円 92"/>
        <xdr:cNvSpPr/>
      </xdr:nvSpPr>
      <xdr:spPr>
        <a:xfrm>
          <a:off x="1397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46245</xdr:rowOff>
    </xdr:from>
    <xdr:ext cx="762000" cy="259045"/>
    <xdr:sp macro="" textlink="">
      <xdr:nvSpPr>
        <xdr:cNvPr id="94" name="テキスト ボックス 93"/>
        <xdr:cNvSpPr txBox="1"/>
      </xdr:nvSpPr>
      <xdr:spPr>
        <a:xfrm>
          <a:off x="1066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tx1"/>
              </a:solidFill>
              <a:effectLst/>
              <a:latin typeface="+mn-lt"/>
              <a:ea typeface="+mn-ea"/>
              <a:cs typeface="+mn-cs"/>
            </a:rPr>
            <a:t>　</a:t>
          </a:r>
          <a:r>
            <a:rPr lang="ja-JP" altLang="ja-JP" sz="1200" b="0" i="0" baseline="0">
              <a:solidFill>
                <a:schemeClr val="tx1"/>
              </a:solidFill>
              <a:effectLst/>
              <a:latin typeface="ＭＳ ゴシック" panose="020B0609070205080204" pitchFamily="49" charset="-128"/>
              <a:ea typeface="ＭＳ ゴシック" panose="020B0609070205080204" pitchFamily="49" charset="-128"/>
              <a:cs typeface="+mn-cs"/>
            </a:rPr>
            <a:t>経常収支比率は、類似団体平均と比較すると</a:t>
          </a:r>
          <a:r>
            <a:rPr lang="ja-JP" altLang="en-US" sz="1200" b="0" i="0" baseline="0">
              <a:solidFill>
                <a:schemeClr val="tx1"/>
              </a:solidFill>
              <a:effectLst/>
              <a:latin typeface="ＭＳ ゴシック" panose="020B0609070205080204" pitchFamily="49" charset="-128"/>
              <a:ea typeface="ＭＳ ゴシック" panose="020B0609070205080204" pitchFamily="49" charset="-128"/>
              <a:cs typeface="+mn-cs"/>
            </a:rPr>
            <a:t>同</a:t>
          </a:r>
          <a:r>
            <a:rPr lang="ja-JP" altLang="ja-JP" sz="1200" b="0" i="0" baseline="0">
              <a:solidFill>
                <a:schemeClr val="tx1"/>
              </a:solidFill>
              <a:effectLst/>
              <a:latin typeface="ＭＳ ゴシック" panose="020B0609070205080204" pitchFamily="49" charset="-128"/>
              <a:ea typeface="ＭＳ ゴシック" panose="020B0609070205080204" pitchFamily="49" charset="-128"/>
              <a:cs typeface="+mn-cs"/>
            </a:rPr>
            <a:t>水準となっており、対前年度比で</a:t>
          </a:r>
          <a:r>
            <a:rPr lang="ja-JP" altLang="en-US" sz="1200" b="0" i="0" baseline="0">
              <a:solidFill>
                <a:schemeClr val="tx1"/>
              </a:solidFill>
              <a:effectLst/>
              <a:latin typeface="ＭＳ ゴシック" panose="020B0609070205080204" pitchFamily="49" charset="-128"/>
              <a:ea typeface="ＭＳ ゴシック" panose="020B0609070205080204" pitchFamily="49" charset="-128"/>
              <a:cs typeface="+mn-cs"/>
            </a:rPr>
            <a:t>は</a:t>
          </a:r>
          <a:r>
            <a:rPr lang="en-US" altLang="ja-JP" sz="1200" b="0" i="0" baseline="0">
              <a:solidFill>
                <a:schemeClr val="tx1"/>
              </a:solidFill>
              <a:effectLst/>
              <a:latin typeface="ＭＳ ゴシック" panose="020B0609070205080204" pitchFamily="49" charset="-128"/>
              <a:ea typeface="ＭＳ ゴシック" panose="020B0609070205080204" pitchFamily="49" charset="-128"/>
              <a:cs typeface="+mn-cs"/>
            </a:rPr>
            <a:t>2.3</a:t>
          </a:r>
          <a:r>
            <a:rPr lang="ja-JP" altLang="ja-JP" sz="1200" b="0" i="0" baseline="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200" b="0" i="0" baseline="0">
              <a:solidFill>
                <a:schemeClr val="tx1"/>
              </a:solidFill>
              <a:effectLst/>
              <a:latin typeface="ＭＳ ゴシック" panose="020B0609070205080204" pitchFamily="49" charset="-128"/>
              <a:ea typeface="ＭＳ ゴシック" panose="020B0609070205080204" pitchFamily="49" charset="-128"/>
              <a:cs typeface="+mn-cs"/>
            </a:rPr>
            <a:t>低く</a:t>
          </a:r>
          <a:r>
            <a:rPr lang="ja-JP" altLang="ja-JP" sz="1200" b="0" i="0" baseline="0">
              <a:solidFill>
                <a:schemeClr val="tx1"/>
              </a:solidFill>
              <a:effectLst/>
              <a:latin typeface="ＭＳ ゴシック" panose="020B0609070205080204" pitchFamily="49" charset="-128"/>
              <a:ea typeface="ＭＳ ゴシック" panose="020B0609070205080204" pitchFamily="49" charset="-128"/>
              <a:cs typeface="+mn-cs"/>
            </a:rPr>
            <a:t>なっている。</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pPr marL="0" marR="0" lvl="0" indent="0" defTabSz="914400" rtl="0" eaLnBrk="1" fontAlgn="base" latinLnBrk="0" hangingPunct="1">
            <a:lnSpc>
              <a:spcPct val="100000"/>
            </a:lnSpc>
            <a:spcBef>
              <a:spcPts val="0"/>
            </a:spcBef>
            <a:spcAft>
              <a:spcPts val="0"/>
            </a:spcAft>
            <a:buClrTx/>
            <a:buSzTx/>
            <a:buFontTx/>
            <a:buNone/>
            <a:tabLst/>
            <a:defRPr/>
          </a:pPr>
          <a:r>
            <a:rPr lang="ja-JP" altLang="ja-JP" sz="1200" b="0" i="0" baseline="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200" b="0" i="0" baseline="0">
              <a:solidFill>
                <a:schemeClr val="tx1"/>
              </a:solidFill>
              <a:effectLst/>
              <a:latin typeface="ＭＳ ゴシック" panose="020B0609070205080204" pitchFamily="49" charset="-128"/>
              <a:ea typeface="ＭＳ ゴシック" panose="020B0609070205080204" pitchFamily="49" charset="-128"/>
              <a:cs typeface="+mn-cs"/>
            </a:rPr>
            <a:t>平成</a:t>
          </a:r>
          <a:r>
            <a:rPr lang="en-US" altLang="ja-JP" sz="1200" b="0" i="0" baseline="0">
              <a:solidFill>
                <a:schemeClr val="tx1"/>
              </a:solidFill>
              <a:effectLst/>
              <a:latin typeface="ＭＳ ゴシック" panose="020B0609070205080204" pitchFamily="49" charset="-128"/>
              <a:ea typeface="ＭＳ ゴシック" panose="020B0609070205080204" pitchFamily="49" charset="-128"/>
              <a:cs typeface="+mn-cs"/>
            </a:rPr>
            <a:t>30</a:t>
          </a:r>
          <a:r>
            <a:rPr lang="ja-JP" altLang="en-US" sz="1200" b="0" i="0" baseline="0">
              <a:solidFill>
                <a:schemeClr val="tx1"/>
              </a:solidFill>
              <a:effectLst/>
              <a:latin typeface="ＭＳ ゴシック" panose="020B0609070205080204" pitchFamily="49" charset="-128"/>
              <a:ea typeface="ＭＳ ゴシック" panose="020B0609070205080204" pitchFamily="49" charset="-128"/>
              <a:cs typeface="+mn-cs"/>
            </a:rPr>
            <a:t>年度までは</a:t>
          </a:r>
          <a:r>
            <a:rPr lang="ja-JP" altLang="ja-JP" sz="1200" b="0" i="0" baseline="0">
              <a:solidFill>
                <a:schemeClr val="tx1"/>
              </a:solidFill>
              <a:effectLst/>
              <a:latin typeface="ＭＳ ゴシック" panose="020B0609070205080204" pitchFamily="49" charset="-128"/>
              <a:ea typeface="ＭＳ ゴシック" panose="020B0609070205080204" pitchFamily="49" charset="-128"/>
              <a:cs typeface="+mn-cs"/>
            </a:rPr>
            <a:t>住民ニーズや国の制度改革等に対応した多様な行政サービスを提供する観点から職員数を増加させたことよる人件費の増</a:t>
          </a:r>
          <a:r>
            <a:rPr lang="ja-JP" altLang="en-US" sz="1200" b="0" i="0" baseline="0">
              <a:solidFill>
                <a:schemeClr val="tx1"/>
              </a:solidFill>
              <a:effectLst/>
              <a:latin typeface="ＭＳ ゴシック" panose="020B0609070205080204" pitchFamily="49" charset="-128"/>
              <a:ea typeface="ＭＳ ゴシック" panose="020B0609070205080204" pitchFamily="49" charset="-128"/>
              <a:cs typeface="+mn-cs"/>
            </a:rPr>
            <a:t>や</a:t>
          </a:r>
          <a:r>
            <a:rPr lang="ja-JP" altLang="ja-JP" sz="1200" b="0" i="0" baseline="0">
              <a:solidFill>
                <a:schemeClr val="tx1"/>
              </a:solidFill>
              <a:effectLst/>
              <a:latin typeface="ＭＳ ゴシック" panose="020B0609070205080204" pitchFamily="49" charset="-128"/>
              <a:ea typeface="ＭＳ ゴシック" panose="020B0609070205080204" pitchFamily="49" charset="-128"/>
              <a:cs typeface="+mn-cs"/>
            </a:rPr>
            <a:t>事務の電算化に要する役務費</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・使用料等の増加</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等により悪化傾向で推移してきたが、令和元年度は、</a:t>
          </a:r>
          <a:r>
            <a:rPr lang="ja-JP" altLang="en-US" sz="12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町などが出資する第三セクターを指定管理者として運営していた森の国ホテル・ロッジについて、</a:t>
          </a:r>
          <a:r>
            <a:rPr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民間に譲渡したことで物件費が抑制できたこと等により改善している。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130387</xdr:rowOff>
    </xdr:from>
    <xdr:to>
      <xdr:col>23</xdr:col>
      <xdr:colOff>133350</xdr:colOff>
      <xdr:row>64</xdr:row>
      <xdr:rowOff>5186</xdr:rowOff>
    </xdr:to>
    <xdr:cxnSp macro="">
      <xdr:nvCxnSpPr>
        <xdr:cNvPr id="129" name="直線コネクタ 128"/>
        <xdr:cNvCxnSpPr/>
      </xdr:nvCxnSpPr>
      <xdr:spPr>
        <a:xfrm flipV="1">
          <a:off x="4114800" y="10931737"/>
          <a:ext cx="8382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96114</xdr:rowOff>
    </xdr:from>
    <xdr:ext cx="762000" cy="259045"/>
    <xdr:sp macro="" textlink="">
      <xdr:nvSpPr>
        <xdr:cNvPr id="130" name="財政構造の弾力性平均値テキスト"/>
        <xdr:cNvSpPr txBox="1"/>
      </xdr:nvSpPr>
      <xdr:spPr>
        <a:xfrm>
          <a:off x="5041900" y="10726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100224</xdr:rowOff>
    </xdr:from>
    <xdr:to>
      <xdr:col>19</xdr:col>
      <xdr:colOff>133350</xdr:colOff>
      <xdr:row>64</xdr:row>
      <xdr:rowOff>5186</xdr:rowOff>
    </xdr:to>
    <xdr:cxnSp macro="">
      <xdr:nvCxnSpPr>
        <xdr:cNvPr id="132" name="直線コネクタ 131"/>
        <xdr:cNvCxnSpPr/>
      </xdr:nvCxnSpPr>
      <xdr:spPr>
        <a:xfrm>
          <a:off x="3225800" y="10901574"/>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48065</xdr:rowOff>
    </xdr:from>
    <xdr:ext cx="736600" cy="259045"/>
    <xdr:sp macro="" textlink="">
      <xdr:nvSpPr>
        <xdr:cNvPr id="134" name="テキスト ボックス 133"/>
        <xdr:cNvSpPr txBox="1"/>
      </xdr:nvSpPr>
      <xdr:spPr>
        <a:xfrm>
          <a:off x="3733800" y="106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163089</xdr:rowOff>
    </xdr:from>
    <xdr:to>
      <xdr:col>15</xdr:col>
      <xdr:colOff>82550</xdr:colOff>
      <xdr:row>63</xdr:row>
      <xdr:rowOff>100224</xdr:rowOff>
    </xdr:to>
    <xdr:cxnSp macro="">
      <xdr:nvCxnSpPr>
        <xdr:cNvPr id="135" name="直線コネクタ 134"/>
        <xdr:cNvCxnSpPr/>
      </xdr:nvCxnSpPr>
      <xdr:spPr>
        <a:xfrm>
          <a:off x="2336800" y="10792989"/>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16633</xdr:rowOff>
    </xdr:from>
    <xdr:ext cx="762000" cy="259045"/>
    <xdr:sp macro="" textlink="">
      <xdr:nvSpPr>
        <xdr:cNvPr id="137" name="テキスト ボックス 136"/>
        <xdr:cNvSpPr txBox="1"/>
      </xdr:nvSpPr>
      <xdr:spPr>
        <a:xfrm>
          <a:off x="2844800" y="1098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110807</xdr:rowOff>
    </xdr:from>
    <xdr:to>
      <xdr:col>11</xdr:col>
      <xdr:colOff>31750</xdr:colOff>
      <xdr:row>62</xdr:row>
      <xdr:rowOff>163089</xdr:rowOff>
    </xdr:to>
    <xdr:cxnSp macro="">
      <xdr:nvCxnSpPr>
        <xdr:cNvPr id="138" name="直線コネクタ 137"/>
        <xdr:cNvCxnSpPr/>
      </xdr:nvCxnSpPr>
      <xdr:spPr>
        <a:xfrm>
          <a:off x="1447800" y="10740707"/>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131780</xdr:rowOff>
    </xdr:from>
    <xdr:ext cx="762000" cy="259045"/>
    <xdr:sp macro="" textlink="">
      <xdr:nvSpPr>
        <xdr:cNvPr id="140" name="テキスト ボックス 139"/>
        <xdr:cNvSpPr txBox="1"/>
      </xdr:nvSpPr>
      <xdr:spPr>
        <a:xfrm>
          <a:off x="1955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102235</xdr:rowOff>
    </xdr:from>
    <xdr:to>
      <xdr:col>7</xdr:col>
      <xdr:colOff>31750</xdr:colOff>
      <xdr:row>63</xdr:row>
      <xdr:rowOff>32385</xdr:rowOff>
    </xdr:to>
    <xdr:sp macro="" textlink="">
      <xdr:nvSpPr>
        <xdr:cNvPr id="141" name="フローチャート: 判断 140"/>
        <xdr:cNvSpPr/>
      </xdr:nvSpPr>
      <xdr:spPr>
        <a:xfrm>
          <a:off x="1397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17162</xdr:rowOff>
    </xdr:from>
    <xdr:ext cx="762000" cy="259045"/>
    <xdr:sp macro="" textlink="">
      <xdr:nvSpPr>
        <xdr:cNvPr id="142" name="テキスト ボックス 141"/>
        <xdr:cNvSpPr txBox="1"/>
      </xdr:nvSpPr>
      <xdr:spPr>
        <a:xfrm>
          <a:off x="1066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48" name="楕円 147"/>
        <xdr:cNvSpPr/>
      </xdr:nvSpPr>
      <xdr:spPr>
        <a:xfrm>
          <a:off x="49022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51664</xdr:rowOff>
    </xdr:from>
    <xdr:ext cx="762000" cy="259045"/>
    <xdr:sp macro="" textlink="">
      <xdr:nvSpPr>
        <xdr:cNvPr id="149" name="財政構造の弾力性該当値テキスト"/>
        <xdr:cNvSpPr txBox="1"/>
      </xdr:nvSpPr>
      <xdr:spPr>
        <a:xfrm>
          <a:off x="5041900" y="1085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125836</xdr:rowOff>
    </xdr:from>
    <xdr:to>
      <xdr:col>19</xdr:col>
      <xdr:colOff>184150</xdr:colOff>
      <xdr:row>64</xdr:row>
      <xdr:rowOff>55986</xdr:rowOff>
    </xdr:to>
    <xdr:sp macro="" textlink="">
      <xdr:nvSpPr>
        <xdr:cNvPr id="150" name="楕円 149"/>
        <xdr:cNvSpPr/>
      </xdr:nvSpPr>
      <xdr:spPr>
        <a:xfrm>
          <a:off x="4064000" y="1092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40763</xdr:rowOff>
    </xdr:from>
    <xdr:ext cx="736600" cy="259045"/>
    <xdr:sp macro="" textlink="">
      <xdr:nvSpPr>
        <xdr:cNvPr id="151" name="テキスト ボックス 150"/>
        <xdr:cNvSpPr txBox="1"/>
      </xdr:nvSpPr>
      <xdr:spPr>
        <a:xfrm>
          <a:off x="3733800" y="11013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49424</xdr:rowOff>
    </xdr:from>
    <xdr:to>
      <xdr:col>15</xdr:col>
      <xdr:colOff>133350</xdr:colOff>
      <xdr:row>63</xdr:row>
      <xdr:rowOff>151024</xdr:rowOff>
    </xdr:to>
    <xdr:sp macro="" textlink="">
      <xdr:nvSpPr>
        <xdr:cNvPr id="152" name="楕円 151"/>
        <xdr:cNvSpPr/>
      </xdr:nvSpPr>
      <xdr:spPr>
        <a:xfrm>
          <a:off x="3175000" y="1085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161201</xdr:rowOff>
    </xdr:from>
    <xdr:ext cx="762000" cy="259045"/>
    <xdr:sp macro="" textlink="">
      <xdr:nvSpPr>
        <xdr:cNvPr id="153" name="テキスト ボックス 152"/>
        <xdr:cNvSpPr txBox="1"/>
      </xdr:nvSpPr>
      <xdr:spPr>
        <a:xfrm>
          <a:off x="2844800" y="1061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112289</xdr:rowOff>
    </xdr:from>
    <xdr:to>
      <xdr:col>11</xdr:col>
      <xdr:colOff>82550</xdr:colOff>
      <xdr:row>63</xdr:row>
      <xdr:rowOff>42439</xdr:rowOff>
    </xdr:to>
    <xdr:sp macro="" textlink="">
      <xdr:nvSpPr>
        <xdr:cNvPr id="154" name="楕円 153"/>
        <xdr:cNvSpPr/>
      </xdr:nvSpPr>
      <xdr:spPr>
        <a:xfrm>
          <a:off x="2286000" y="1074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52616</xdr:rowOff>
    </xdr:from>
    <xdr:ext cx="762000" cy="259045"/>
    <xdr:sp macro="" textlink="">
      <xdr:nvSpPr>
        <xdr:cNvPr id="155" name="テキスト ボックス 154"/>
        <xdr:cNvSpPr txBox="1"/>
      </xdr:nvSpPr>
      <xdr:spPr>
        <a:xfrm>
          <a:off x="1955800" y="10511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60007</xdr:rowOff>
    </xdr:from>
    <xdr:to>
      <xdr:col>7</xdr:col>
      <xdr:colOff>31750</xdr:colOff>
      <xdr:row>62</xdr:row>
      <xdr:rowOff>161607</xdr:rowOff>
    </xdr:to>
    <xdr:sp macro="" textlink="">
      <xdr:nvSpPr>
        <xdr:cNvPr id="156" name="楕円 155"/>
        <xdr:cNvSpPr/>
      </xdr:nvSpPr>
      <xdr:spPr>
        <a:xfrm>
          <a:off x="1397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334</xdr:rowOff>
    </xdr:from>
    <xdr:ext cx="762000" cy="259045"/>
    <xdr:sp macro="" textlink="">
      <xdr:nvSpPr>
        <xdr:cNvPr id="157" name="テキスト ボックス 156"/>
        <xdr:cNvSpPr txBox="1"/>
      </xdr:nvSpPr>
      <xdr:spPr>
        <a:xfrm>
          <a:off x="1066800" y="1045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[276,794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　人口１人当たりの決算額は、類似団体平均と比べて低い決算額となっている。これは、議員定数や報酬額の削減、行政委員の報酬削減、特別職給の削減などによるものである。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pPr rtl="0" fontAlgn="base"/>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　人件費に準ずる費用については、ごみ収集業務、保育所、給食センターなどの施設運営を町直営としているため、臨時職員などの賃金が多くなっているが、これは行政サービス提供方法の差異によるものといえ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pPr rtl="0" fontAlgn="base"/>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　今後は、公共施設等総合管理計画に基づいた施設の統廃合など、コスト削減に向けた取組みを行う。</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93357</xdr:rowOff>
    </xdr:from>
    <xdr:to>
      <xdr:col>23</xdr:col>
      <xdr:colOff>133350</xdr:colOff>
      <xdr:row>89</xdr:row>
      <xdr:rowOff>47619</xdr:rowOff>
    </xdr:to>
    <xdr:cxnSp macro="">
      <xdr:nvCxnSpPr>
        <xdr:cNvPr id="184" name="直線コネクタ 183"/>
        <xdr:cNvCxnSpPr/>
      </xdr:nvCxnSpPr>
      <xdr:spPr>
        <a:xfrm flipV="1">
          <a:off x="4953000" y="13980807"/>
          <a:ext cx="0" cy="1325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19696</xdr:rowOff>
    </xdr:from>
    <xdr:ext cx="762000" cy="259045"/>
    <xdr:sp macro="" textlink="">
      <xdr:nvSpPr>
        <xdr:cNvPr id="185" name="人件費・物件費等の状況最小値テキスト"/>
        <xdr:cNvSpPr txBox="1"/>
      </xdr:nvSpPr>
      <xdr:spPr>
        <a:xfrm>
          <a:off x="5041900" y="152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47619</xdr:rowOff>
    </xdr:from>
    <xdr:to>
      <xdr:col>24</xdr:col>
      <xdr:colOff>12700</xdr:colOff>
      <xdr:row>89</xdr:row>
      <xdr:rowOff>47619</xdr:rowOff>
    </xdr:to>
    <xdr:cxnSp macro="">
      <xdr:nvCxnSpPr>
        <xdr:cNvPr id="186" name="直線コネクタ 185"/>
        <xdr:cNvCxnSpPr/>
      </xdr:nvCxnSpPr>
      <xdr:spPr>
        <a:xfrm>
          <a:off x="4864100" y="1530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8284</xdr:rowOff>
    </xdr:from>
    <xdr:ext cx="762000" cy="259045"/>
    <xdr:sp macro="" textlink="">
      <xdr:nvSpPr>
        <xdr:cNvPr id="187" name="人件費・物件費等の状況最大値テキスト"/>
        <xdr:cNvSpPr txBox="1"/>
      </xdr:nvSpPr>
      <xdr:spPr>
        <a:xfrm>
          <a:off x="5041900" y="1372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93357</xdr:rowOff>
    </xdr:from>
    <xdr:to>
      <xdr:col>24</xdr:col>
      <xdr:colOff>12700</xdr:colOff>
      <xdr:row>81</xdr:row>
      <xdr:rowOff>93357</xdr:rowOff>
    </xdr:to>
    <xdr:cxnSp macro="">
      <xdr:nvCxnSpPr>
        <xdr:cNvPr id="188" name="直線コネクタ 187"/>
        <xdr:cNvCxnSpPr/>
      </xdr:nvCxnSpPr>
      <xdr:spPr>
        <a:xfrm>
          <a:off x="4864100" y="1398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127231</xdr:rowOff>
    </xdr:from>
    <xdr:to>
      <xdr:col>23</xdr:col>
      <xdr:colOff>133350</xdr:colOff>
      <xdr:row>81</xdr:row>
      <xdr:rowOff>135159</xdr:rowOff>
    </xdr:to>
    <xdr:cxnSp macro="">
      <xdr:nvCxnSpPr>
        <xdr:cNvPr id="189" name="直線コネクタ 188"/>
        <xdr:cNvCxnSpPr/>
      </xdr:nvCxnSpPr>
      <xdr:spPr>
        <a:xfrm flipV="1">
          <a:off x="4114800" y="14014681"/>
          <a:ext cx="838200" cy="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156196</xdr:rowOff>
    </xdr:from>
    <xdr:ext cx="762000" cy="259045"/>
    <xdr:sp macro="" textlink="">
      <xdr:nvSpPr>
        <xdr:cNvPr id="190" name="人件費・物件費等の状況平均値テキスト"/>
        <xdr:cNvSpPr txBox="1"/>
      </xdr:nvSpPr>
      <xdr:spPr>
        <a:xfrm>
          <a:off x="5041900" y="140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12669</xdr:rowOff>
    </xdr:from>
    <xdr:to>
      <xdr:col>23</xdr:col>
      <xdr:colOff>184150</xdr:colOff>
      <xdr:row>82</xdr:row>
      <xdr:rowOff>114269</xdr:rowOff>
    </xdr:to>
    <xdr:sp macro="" textlink="">
      <xdr:nvSpPr>
        <xdr:cNvPr id="191" name="フローチャート: 判断 190"/>
        <xdr:cNvSpPr/>
      </xdr:nvSpPr>
      <xdr:spPr>
        <a:xfrm>
          <a:off x="49022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122270</xdr:rowOff>
    </xdr:from>
    <xdr:to>
      <xdr:col>19</xdr:col>
      <xdr:colOff>133350</xdr:colOff>
      <xdr:row>81</xdr:row>
      <xdr:rowOff>135159</xdr:rowOff>
    </xdr:to>
    <xdr:cxnSp macro="">
      <xdr:nvCxnSpPr>
        <xdr:cNvPr id="192" name="直線コネクタ 191"/>
        <xdr:cNvCxnSpPr/>
      </xdr:nvCxnSpPr>
      <xdr:spPr>
        <a:xfrm>
          <a:off x="3225800" y="14009720"/>
          <a:ext cx="889000" cy="1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12274</xdr:rowOff>
    </xdr:from>
    <xdr:to>
      <xdr:col>19</xdr:col>
      <xdr:colOff>184150</xdr:colOff>
      <xdr:row>82</xdr:row>
      <xdr:rowOff>113874</xdr:rowOff>
    </xdr:to>
    <xdr:sp macro="" textlink="">
      <xdr:nvSpPr>
        <xdr:cNvPr id="193" name="フローチャート: 判断 192"/>
        <xdr:cNvSpPr/>
      </xdr:nvSpPr>
      <xdr:spPr>
        <a:xfrm>
          <a:off x="4064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98651</xdr:rowOff>
    </xdr:from>
    <xdr:ext cx="736600" cy="259045"/>
    <xdr:sp macro="" textlink="">
      <xdr:nvSpPr>
        <xdr:cNvPr id="194" name="テキスト ボックス 193"/>
        <xdr:cNvSpPr txBox="1"/>
      </xdr:nvSpPr>
      <xdr:spPr>
        <a:xfrm>
          <a:off x="3733800" y="1415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120444</xdr:rowOff>
    </xdr:from>
    <xdr:to>
      <xdr:col>15</xdr:col>
      <xdr:colOff>82550</xdr:colOff>
      <xdr:row>81</xdr:row>
      <xdr:rowOff>122270</xdr:rowOff>
    </xdr:to>
    <xdr:cxnSp macro="">
      <xdr:nvCxnSpPr>
        <xdr:cNvPr id="195" name="直線コネクタ 194"/>
        <xdr:cNvCxnSpPr/>
      </xdr:nvCxnSpPr>
      <xdr:spPr>
        <a:xfrm>
          <a:off x="2336800" y="14007894"/>
          <a:ext cx="889000" cy="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14717</xdr:rowOff>
    </xdr:from>
    <xdr:to>
      <xdr:col>15</xdr:col>
      <xdr:colOff>133350</xdr:colOff>
      <xdr:row>82</xdr:row>
      <xdr:rowOff>116317</xdr:rowOff>
    </xdr:to>
    <xdr:sp macro="" textlink="">
      <xdr:nvSpPr>
        <xdr:cNvPr id="196" name="フローチャート: 判断 195"/>
        <xdr:cNvSpPr/>
      </xdr:nvSpPr>
      <xdr:spPr>
        <a:xfrm>
          <a:off x="3175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101094</xdr:rowOff>
    </xdr:from>
    <xdr:ext cx="762000" cy="259045"/>
    <xdr:sp macro="" textlink="">
      <xdr:nvSpPr>
        <xdr:cNvPr id="197" name="テキスト ボックス 196"/>
        <xdr:cNvSpPr txBox="1"/>
      </xdr:nvSpPr>
      <xdr:spPr>
        <a:xfrm>
          <a:off x="2844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109803</xdr:rowOff>
    </xdr:from>
    <xdr:to>
      <xdr:col>11</xdr:col>
      <xdr:colOff>31750</xdr:colOff>
      <xdr:row>81</xdr:row>
      <xdr:rowOff>120444</xdr:rowOff>
    </xdr:to>
    <xdr:cxnSp macro="">
      <xdr:nvCxnSpPr>
        <xdr:cNvPr id="198" name="直線コネクタ 197"/>
        <xdr:cNvCxnSpPr/>
      </xdr:nvCxnSpPr>
      <xdr:spPr>
        <a:xfrm>
          <a:off x="1447800" y="13997253"/>
          <a:ext cx="889000" cy="1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9320</xdr:rowOff>
    </xdr:from>
    <xdr:to>
      <xdr:col>11</xdr:col>
      <xdr:colOff>82550</xdr:colOff>
      <xdr:row>82</xdr:row>
      <xdr:rowOff>110920</xdr:rowOff>
    </xdr:to>
    <xdr:sp macro="" textlink="">
      <xdr:nvSpPr>
        <xdr:cNvPr id="199" name="フローチャート: 判断 198"/>
        <xdr:cNvSpPr/>
      </xdr:nvSpPr>
      <xdr:spPr>
        <a:xfrm>
          <a:off x="2286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95697</xdr:rowOff>
    </xdr:from>
    <xdr:ext cx="762000" cy="259045"/>
    <xdr:sp macro="" textlink="">
      <xdr:nvSpPr>
        <xdr:cNvPr id="200" name="テキスト ボックス 199"/>
        <xdr:cNvSpPr txBox="1"/>
      </xdr:nvSpPr>
      <xdr:spPr>
        <a:xfrm>
          <a:off x="1955800" y="1415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129637</xdr:rowOff>
    </xdr:from>
    <xdr:to>
      <xdr:col>7</xdr:col>
      <xdr:colOff>31750</xdr:colOff>
      <xdr:row>82</xdr:row>
      <xdr:rowOff>59787</xdr:rowOff>
    </xdr:to>
    <xdr:sp macro="" textlink="">
      <xdr:nvSpPr>
        <xdr:cNvPr id="201" name="フローチャート: 判断 200"/>
        <xdr:cNvSpPr/>
      </xdr:nvSpPr>
      <xdr:spPr>
        <a:xfrm>
          <a:off x="1397000" y="1401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44564</xdr:rowOff>
    </xdr:from>
    <xdr:ext cx="762000" cy="259045"/>
    <xdr:sp macro="" textlink="">
      <xdr:nvSpPr>
        <xdr:cNvPr id="202" name="テキスト ボックス 201"/>
        <xdr:cNvSpPr txBox="1"/>
      </xdr:nvSpPr>
      <xdr:spPr>
        <a:xfrm>
          <a:off x="1066800" y="14103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76431</xdr:rowOff>
    </xdr:from>
    <xdr:to>
      <xdr:col>23</xdr:col>
      <xdr:colOff>184150</xdr:colOff>
      <xdr:row>82</xdr:row>
      <xdr:rowOff>6581</xdr:rowOff>
    </xdr:to>
    <xdr:sp macro="" textlink="">
      <xdr:nvSpPr>
        <xdr:cNvPr id="208" name="楕円 207"/>
        <xdr:cNvSpPr/>
      </xdr:nvSpPr>
      <xdr:spPr>
        <a:xfrm>
          <a:off x="4902200" y="1396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169158</xdr:rowOff>
    </xdr:from>
    <xdr:ext cx="762000" cy="259045"/>
    <xdr:sp macro="" textlink="">
      <xdr:nvSpPr>
        <xdr:cNvPr id="209" name="人件費・物件費等の状況該当値テキスト"/>
        <xdr:cNvSpPr txBox="1"/>
      </xdr:nvSpPr>
      <xdr:spPr>
        <a:xfrm>
          <a:off x="5041900" y="13885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84359</xdr:rowOff>
    </xdr:from>
    <xdr:to>
      <xdr:col>19</xdr:col>
      <xdr:colOff>184150</xdr:colOff>
      <xdr:row>82</xdr:row>
      <xdr:rowOff>14509</xdr:rowOff>
    </xdr:to>
    <xdr:sp macro="" textlink="">
      <xdr:nvSpPr>
        <xdr:cNvPr id="210" name="楕円 209"/>
        <xdr:cNvSpPr/>
      </xdr:nvSpPr>
      <xdr:spPr>
        <a:xfrm>
          <a:off x="4064000" y="1397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24686</xdr:rowOff>
    </xdr:from>
    <xdr:ext cx="736600" cy="259045"/>
    <xdr:sp macro="" textlink="">
      <xdr:nvSpPr>
        <xdr:cNvPr id="211" name="テキスト ボックス 210"/>
        <xdr:cNvSpPr txBox="1"/>
      </xdr:nvSpPr>
      <xdr:spPr>
        <a:xfrm>
          <a:off x="3733800" y="1374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71470</xdr:rowOff>
    </xdr:from>
    <xdr:to>
      <xdr:col>15</xdr:col>
      <xdr:colOff>133350</xdr:colOff>
      <xdr:row>82</xdr:row>
      <xdr:rowOff>1620</xdr:rowOff>
    </xdr:to>
    <xdr:sp macro="" textlink="">
      <xdr:nvSpPr>
        <xdr:cNvPr id="212" name="楕円 211"/>
        <xdr:cNvSpPr/>
      </xdr:nvSpPr>
      <xdr:spPr>
        <a:xfrm>
          <a:off x="3175000" y="1395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11797</xdr:rowOff>
    </xdr:from>
    <xdr:ext cx="762000" cy="259045"/>
    <xdr:sp macro="" textlink="">
      <xdr:nvSpPr>
        <xdr:cNvPr id="213" name="テキスト ボックス 212"/>
        <xdr:cNvSpPr txBox="1"/>
      </xdr:nvSpPr>
      <xdr:spPr>
        <a:xfrm>
          <a:off x="2844800" y="1372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69644</xdr:rowOff>
    </xdr:from>
    <xdr:to>
      <xdr:col>11</xdr:col>
      <xdr:colOff>82550</xdr:colOff>
      <xdr:row>81</xdr:row>
      <xdr:rowOff>171244</xdr:rowOff>
    </xdr:to>
    <xdr:sp macro="" textlink="">
      <xdr:nvSpPr>
        <xdr:cNvPr id="214" name="楕円 213"/>
        <xdr:cNvSpPr/>
      </xdr:nvSpPr>
      <xdr:spPr>
        <a:xfrm>
          <a:off x="2286000" y="1395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9971</xdr:rowOff>
    </xdr:from>
    <xdr:ext cx="762000" cy="259045"/>
    <xdr:sp macro="" textlink="">
      <xdr:nvSpPr>
        <xdr:cNvPr id="215" name="テキスト ボックス 214"/>
        <xdr:cNvSpPr txBox="1"/>
      </xdr:nvSpPr>
      <xdr:spPr>
        <a:xfrm>
          <a:off x="1955800" y="13725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59003</xdr:rowOff>
    </xdr:from>
    <xdr:to>
      <xdr:col>7</xdr:col>
      <xdr:colOff>31750</xdr:colOff>
      <xdr:row>81</xdr:row>
      <xdr:rowOff>160603</xdr:rowOff>
    </xdr:to>
    <xdr:sp macro="" textlink="">
      <xdr:nvSpPr>
        <xdr:cNvPr id="216" name="楕円 215"/>
        <xdr:cNvSpPr/>
      </xdr:nvSpPr>
      <xdr:spPr>
        <a:xfrm>
          <a:off x="1397000" y="1394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170780</xdr:rowOff>
    </xdr:from>
    <xdr:ext cx="762000" cy="259045"/>
    <xdr:sp macro="" textlink="">
      <xdr:nvSpPr>
        <xdr:cNvPr id="217" name="テキスト ボックス 216"/>
        <xdr:cNvSpPr txBox="1"/>
      </xdr:nvSpPr>
      <xdr:spPr>
        <a:xfrm>
          <a:off x="1066800" y="13715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tx1"/>
              </a:solidFill>
              <a:effectLst/>
              <a:latin typeface="ＭＳ ゴシック" panose="020B0609070205080204" pitchFamily="49" charset="-128"/>
              <a:ea typeface="ＭＳ ゴシック" panose="020B0609070205080204" pitchFamily="49" charset="-128"/>
              <a:cs typeface="+mn-cs"/>
            </a:rPr>
            <a:t>　これまで実施してきた給与削減策等により、類似団体と比較してほぼ同水準となっている。</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200" b="0" i="0" baseline="0">
              <a:solidFill>
                <a:schemeClr val="tx1"/>
              </a:solidFill>
              <a:effectLst/>
              <a:latin typeface="ＭＳ ゴシック" panose="020B0609070205080204" pitchFamily="49" charset="-128"/>
              <a:ea typeface="ＭＳ ゴシック" panose="020B0609070205080204" pitchFamily="49" charset="-128"/>
              <a:cs typeface="+mn-cs"/>
            </a:rPr>
            <a:t>　今後も特別昇給廃止の継続等を通じ、引き続き縮減に努める。</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4" name="直線コネクタ 243"/>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5" name="給与水準   （国との比較）最小値テキスト"/>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6" name="直線コネクタ 245"/>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7" name="給与水準   （国との比較）最大値テキスト"/>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48" name="直線コネクタ 247"/>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108713</xdr:rowOff>
    </xdr:from>
    <xdr:to>
      <xdr:col>81</xdr:col>
      <xdr:colOff>44450</xdr:colOff>
      <xdr:row>87</xdr:row>
      <xdr:rowOff>142494</xdr:rowOff>
    </xdr:to>
    <xdr:cxnSp macro="">
      <xdr:nvCxnSpPr>
        <xdr:cNvPr id="249" name="直線コネクタ 248"/>
        <xdr:cNvCxnSpPr/>
      </xdr:nvCxnSpPr>
      <xdr:spPr>
        <a:xfrm flipV="1">
          <a:off x="16179800" y="15024863"/>
          <a:ext cx="838200" cy="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74440</xdr:rowOff>
    </xdr:from>
    <xdr:ext cx="762000" cy="259045"/>
    <xdr:sp macro="" textlink="">
      <xdr:nvSpPr>
        <xdr:cNvPr id="250" name="給与水準   （国との比較）平均値テキスト"/>
        <xdr:cNvSpPr txBox="1"/>
      </xdr:nvSpPr>
      <xdr:spPr>
        <a:xfrm>
          <a:off x="17106900" y="14819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1" name="フローチャート: 判断 250"/>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108713</xdr:rowOff>
    </xdr:from>
    <xdr:to>
      <xdr:col>77</xdr:col>
      <xdr:colOff>44450</xdr:colOff>
      <xdr:row>87</xdr:row>
      <xdr:rowOff>142494</xdr:rowOff>
    </xdr:to>
    <xdr:cxnSp macro="">
      <xdr:nvCxnSpPr>
        <xdr:cNvPr id="252" name="直線コネクタ 251"/>
        <xdr:cNvCxnSpPr/>
      </xdr:nvCxnSpPr>
      <xdr:spPr>
        <a:xfrm>
          <a:off x="15290800" y="15024863"/>
          <a:ext cx="889000" cy="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3" name="フローチャート: 判断 252"/>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169690</xdr:rowOff>
    </xdr:from>
    <xdr:ext cx="736600" cy="259045"/>
    <xdr:sp macro="" textlink="">
      <xdr:nvSpPr>
        <xdr:cNvPr id="254" name="テキスト ボックス 253"/>
        <xdr:cNvSpPr txBox="1"/>
      </xdr:nvSpPr>
      <xdr:spPr>
        <a:xfrm>
          <a:off x="15798800" y="14742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108713</xdr:rowOff>
    </xdr:from>
    <xdr:to>
      <xdr:col>72</xdr:col>
      <xdr:colOff>203200</xdr:colOff>
      <xdr:row>87</xdr:row>
      <xdr:rowOff>161798</xdr:rowOff>
    </xdr:to>
    <xdr:cxnSp macro="">
      <xdr:nvCxnSpPr>
        <xdr:cNvPr id="255" name="直線コネクタ 254"/>
        <xdr:cNvCxnSpPr/>
      </xdr:nvCxnSpPr>
      <xdr:spPr>
        <a:xfrm flipV="1">
          <a:off x="14401800" y="15024863"/>
          <a:ext cx="889000" cy="5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6" name="フローチャート: 判断 255"/>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57" name="テキスト ボックス 256"/>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142494</xdr:rowOff>
    </xdr:from>
    <xdr:to>
      <xdr:col>68</xdr:col>
      <xdr:colOff>152400</xdr:colOff>
      <xdr:row>87</xdr:row>
      <xdr:rowOff>161798</xdr:rowOff>
    </xdr:to>
    <xdr:cxnSp macro="">
      <xdr:nvCxnSpPr>
        <xdr:cNvPr id="258" name="直線コネクタ 257"/>
        <xdr:cNvCxnSpPr/>
      </xdr:nvCxnSpPr>
      <xdr:spPr>
        <a:xfrm>
          <a:off x="13512800" y="1505864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59" name="フローチャート: 判断 258"/>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22369</xdr:rowOff>
    </xdr:from>
    <xdr:ext cx="762000" cy="259045"/>
    <xdr:sp macro="" textlink="">
      <xdr:nvSpPr>
        <xdr:cNvPr id="260" name="テキスト ボックス 259"/>
        <xdr:cNvSpPr txBox="1"/>
      </xdr:nvSpPr>
      <xdr:spPr>
        <a:xfrm>
          <a:off x="14020800" y="1476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139954</xdr:rowOff>
    </xdr:from>
    <xdr:to>
      <xdr:col>64</xdr:col>
      <xdr:colOff>152400</xdr:colOff>
      <xdr:row>88</xdr:row>
      <xdr:rowOff>70104</xdr:rowOff>
    </xdr:to>
    <xdr:sp macro="" textlink="">
      <xdr:nvSpPr>
        <xdr:cNvPr id="261" name="フローチャート: 判断 260"/>
        <xdr:cNvSpPr/>
      </xdr:nvSpPr>
      <xdr:spPr>
        <a:xfrm>
          <a:off x="13462000" y="1505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54881</xdr:rowOff>
    </xdr:from>
    <xdr:ext cx="762000" cy="259045"/>
    <xdr:sp macro="" textlink="">
      <xdr:nvSpPr>
        <xdr:cNvPr id="262" name="テキスト ボックス 261"/>
        <xdr:cNvSpPr txBox="1"/>
      </xdr:nvSpPr>
      <xdr:spPr>
        <a:xfrm>
          <a:off x="13131800" y="1514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68" name="楕円 267"/>
        <xdr:cNvSpPr/>
      </xdr:nvSpPr>
      <xdr:spPr>
        <a:xfrm>
          <a:off x="16967200" y="149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29990</xdr:rowOff>
    </xdr:from>
    <xdr:ext cx="762000" cy="259045"/>
    <xdr:sp macro="" textlink="">
      <xdr:nvSpPr>
        <xdr:cNvPr id="269" name="給与水準   （国との比較）該当値テキスト"/>
        <xdr:cNvSpPr txBox="1"/>
      </xdr:nvSpPr>
      <xdr:spPr>
        <a:xfrm>
          <a:off x="17106900" y="1494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91694</xdr:rowOff>
    </xdr:from>
    <xdr:to>
      <xdr:col>77</xdr:col>
      <xdr:colOff>95250</xdr:colOff>
      <xdr:row>88</xdr:row>
      <xdr:rowOff>21844</xdr:rowOff>
    </xdr:to>
    <xdr:sp macro="" textlink="">
      <xdr:nvSpPr>
        <xdr:cNvPr id="270" name="楕円 269"/>
        <xdr:cNvSpPr/>
      </xdr:nvSpPr>
      <xdr:spPr>
        <a:xfrm>
          <a:off x="16129000" y="1500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6621</xdr:rowOff>
    </xdr:from>
    <xdr:ext cx="736600" cy="259045"/>
    <xdr:sp macro="" textlink="">
      <xdr:nvSpPr>
        <xdr:cNvPr id="271" name="テキスト ボックス 270"/>
        <xdr:cNvSpPr txBox="1"/>
      </xdr:nvSpPr>
      <xdr:spPr>
        <a:xfrm>
          <a:off x="15798800" y="1509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57913</xdr:rowOff>
    </xdr:from>
    <xdr:to>
      <xdr:col>73</xdr:col>
      <xdr:colOff>44450</xdr:colOff>
      <xdr:row>87</xdr:row>
      <xdr:rowOff>159513</xdr:rowOff>
    </xdr:to>
    <xdr:sp macro="" textlink="">
      <xdr:nvSpPr>
        <xdr:cNvPr id="272" name="楕円 271"/>
        <xdr:cNvSpPr/>
      </xdr:nvSpPr>
      <xdr:spPr>
        <a:xfrm>
          <a:off x="15240000" y="149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169690</xdr:rowOff>
    </xdr:from>
    <xdr:ext cx="762000" cy="259045"/>
    <xdr:sp macro="" textlink="">
      <xdr:nvSpPr>
        <xdr:cNvPr id="273" name="テキスト ボックス 272"/>
        <xdr:cNvSpPr txBox="1"/>
      </xdr:nvSpPr>
      <xdr:spPr>
        <a:xfrm>
          <a:off x="14909800" y="1474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110998</xdr:rowOff>
    </xdr:from>
    <xdr:to>
      <xdr:col>68</xdr:col>
      <xdr:colOff>203200</xdr:colOff>
      <xdr:row>88</xdr:row>
      <xdr:rowOff>41148</xdr:rowOff>
    </xdr:to>
    <xdr:sp macro="" textlink="">
      <xdr:nvSpPr>
        <xdr:cNvPr id="274" name="楕円 273"/>
        <xdr:cNvSpPr/>
      </xdr:nvSpPr>
      <xdr:spPr>
        <a:xfrm>
          <a:off x="14351000" y="1502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25925</xdr:rowOff>
    </xdr:from>
    <xdr:ext cx="762000" cy="259045"/>
    <xdr:sp macro="" textlink="">
      <xdr:nvSpPr>
        <xdr:cNvPr id="275" name="テキスト ボックス 274"/>
        <xdr:cNvSpPr txBox="1"/>
      </xdr:nvSpPr>
      <xdr:spPr>
        <a:xfrm>
          <a:off x="14020800" y="1511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91694</xdr:rowOff>
    </xdr:from>
    <xdr:to>
      <xdr:col>64</xdr:col>
      <xdr:colOff>152400</xdr:colOff>
      <xdr:row>88</xdr:row>
      <xdr:rowOff>21844</xdr:rowOff>
    </xdr:to>
    <xdr:sp macro="" textlink="">
      <xdr:nvSpPr>
        <xdr:cNvPr id="276" name="楕円 275"/>
        <xdr:cNvSpPr/>
      </xdr:nvSpPr>
      <xdr:spPr>
        <a:xfrm>
          <a:off x="13462000" y="1500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32021</xdr:rowOff>
    </xdr:from>
    <xdr:ext cx="762000" cy="259045"/>
    <xdr:sp macro="" textlink="">
      <xdr:nvSpPr>
        <xdr:cNvPr id="277" name="テキスト ボックス 276"/>
        <xdr:cNvSpPr txBox="1"/>
      </xdr:nvSpPr>
      <xdr:spPr>
        <a:xfrm>
          <a:off x="13131800" y="1477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　人口</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1,000</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人当たりの職員数は、過去からの新規採用抑制策により、類似団体平均を下回って</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いるが、</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近年は住民ニーズの多様化や質の高い行政サービスを提供する観点から、退職者に合わせて計画的に職員を採用して</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おり、対前年度比で</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0.9</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％高くなっている。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　今後</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は</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住民サービスの向上を図</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りながら、</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組織機構の見直しや、事務の効率化等</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にも取り組む必要がある。</a:t>
          </a:r>
          <a:endParaRPr lang="ja-JP" altLang="ja-JP" sz="1200">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08" name="直線コネクタ 307"/>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09" name="定員管理の状況最小値テキスト"/>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0" name="直線コネクタ 309"/>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1" name="定員管理の状況最大値テキスト"/>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2" name="直線コネクタ 311"/>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18633</xdr:rowOff>
    </xdr:from>
    <xdr:to>
      <xdr:col>81</xdr:col>
      <xdr:colOff>44450</xdr:colOff>
      <xdr:row>59</xdr:row>
      <xdr:rowOff>28744</xdr:rowOff>
    </xdr:to>
    <xdr:cxnSp macro="">
      <xdr:nvCxnSpPr>
        <xdr:cNvPr id="313" name="直線コネクタ 312"/>
        <xdr:cNvCxnSpPr/>
      </xdr:nvCxnSpPr>
      <xdr:spPr>
        <a:xfrm>
          <a:off x="16179800" y="10134183"/>
          <a:ext cx="838200" cy="1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31489</xdr:rowOff>
    </xdr:from>
    <xdr:ext cx="762000" cy="259045"/>
    <xdr:sp macro="" textlink="">
      <xdr:nvSpPr>
        <xdr:cNvPr id="314" name="定員管理の状況平均値テキスト"/>
        <xdr:cNvSpPr txBox="1"/>
      </xdr:nvSpPr>
      <xdr:spPr>
        <a:xfrm>
          <a:off x="17106900" y="10147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5" name="フローチャート: 判断 314"/>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18633</xdr:rowOff>
    </xdr:from>
    <xdr:to>
      <xdr:col>77</xdr:col>
      <xdr:colOff>44450</xdr:colOff>
      <xdr:row>59</xdr:row>
      <xdr:rowOff>19782</xdr:rowOff>
    </xdr:to>
    <xdr:cxnSp macro="">
      <xdr:nvCxnSpPr>
        <xdr:cNvPr id="316" name="直線コネクタ 315"/>
        <xdr:cNvCxnSpPr/>
      </xdr:nvCxnSpPr>
      <xdr:spPr>
        <a:xfrm flipV="1">
          <a:off x="15290800" y="10134183"/>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7" name="フローチャート: 判断 316"/>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141192</xdr:rowOff>
    </xdr:from>
    <xdr:ext cx="736600" cy="259045"/>
    <xdr:sp macro="" textlink="">
      <xdr:nvSpPr>
        <xdr:cNvPr id="318" name="テキスト ボックス 317"/>
        <xdr:cNvSpPr txBox="1"/>
      </xdr:nvSpPr>
      <xdr:spPr>
        <a:xfrm>
          <a:off x="15798800" y="10256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2891</xdr:rowOff>
    </xdr:from>
    <xdr:to>
      <xdr:col>72</xdr:col>
      <xdr:colOff>203200</xdr:colOff>
      <xdr:row>59</xdr:row>
      <xdr:rowOff>19782</xdr:rowOff>
    </xdr:to>
    <xdr:cxnSp macro="">
      <xdr:nvCxnSpPr>
        <xdr:cNvPr id="319" name="直線コネクタ 318"/>
        <xdr:cNvCxnSpPr/>
      </xdr:nvCxnSpPr>
      <xdr:spPr>
        <a:xfrm>
          <a:off x="14401800" y="10118441"/>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0" name="フローチャート: 判断 319"/>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146249</xdr:rowOff>
    </xdr:from>
    <xdr:ext cx="762000" cy="259045"/>
    <xdr:sp macro="" textlink="">
      <xdr:nvSpPr>
        <xdr:cNvPr id="321" name="テキスト ボックス 320"/>
        <xdr:cNvSpPr txBox="1"/>
      </xdr:nvSpPr>
      <xdr:spPr>
        <a:xfrm>
          <a:off x="14909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165953</xdr:rowOff>
    </xdr:from>
    <xdr:to>
      <xdr:col>68</xdr:col>
      <xdr:colOff>152400</xdr:colOff>
      <xdr:row>59</xdr:row>
      <xdr:rowOff>2891</xdr:rowOff>
    </xdr:to>
    <xdr:cxnSp macro="">
      <xdr:nvCxnSpPr>
        <xdr:cNvPr id="322" name="直線コネクタ 321"/>
        <xdr:cNvCxnSpPr/>
      </xdr:nvCxnSpPr>
      <xdr:spPr>
        <a:xfrm>
          <a:off x="13512800" y="10110053"/>
          <a:ext cx="889000" cy="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3" name="フローチャート: 判断 322"/>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137286</xdr:rowOff>
    </xdr:from>
    <xdr:ext cx="762000" cy="259045"/>
    <xdr:sp macro="" textlink="">
      <xdr:nvSpPr>
        <xdr:cNvPr id="324" name="テキスト ボックス 323"/>
        <xdr:cNvSpPr txBox="1"/>
      </xdr:nvSpPr>
      <xdr:spPr>
        <a:xfrm>
          <a:off x="14020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10578</xdr:rowOff>
    </xdr:from>
    <xdr:to>
      <xdr:col>64</xdr:col>
      <xdr:colOff>152400</xdr:colOff>
      <xdr:row>59</xdr:row>
      <xdr:rowOff>112178</xdr:rowOff>
    </xdr:to>
    <xdr:sp macro="" textlink="">
      <xdr:nvSpPr>
        <xdr:cNvPr id="325" name="フローチャート: 判断 324"/>
        <xdr:cNvSpPr/>
      </xdr:nvSpPr>
      <xdr:spPr>
        <a:xfrm>
          <a:off x="13462000" y="1012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96955</xdr:rowOff>
    </xdr:from>
    <xdr:ext cx="762000" cy="259045"/>
    <xdr:sp macro="" textlink="">
      <xdr:nvSpPr>
        <xdr:cNvPr id="326" name="テキスト ボックス 325"/>
        <xdr:cNvSpPr txBox="1"/>
      </xdr:nvSpPr>
      <xdr:spPr>
        <a:xfrm>
          <a:off x="13131800" y="1021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149394</xdr:rowOff>
    </xdr:from>
    <xdr:to>
      <xdr:col>81</xdr:col>
      <xdr:colOff>95250</xdr:colOff>
      <xdr:row>59</xdr:row>
      <xdr:rowOff>79544</xdr:rowOff>
    </xdr:to>
    <xdr:sp macro="" textlink="">
      <xdr:nvSpPr>
        <xdr:cNvPr id="332" name="楕円 331"/>
        <xdr:cNvSpPr/>
      </xdr:nvSpPr>
      <xdr:spPr>
        <a:xfrm>
          <a:off x="16967200" y="1009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70671</xdr:rowOff>
    </xdr:from>
    <xdr:ext cx="762000" cy="259045"/>
    <xdr:sp macro="" textlink="">
      <xdr:nvSpPr>
        <xdr:cNvPr id="333" name="定員管理の状況該当値テキスト"/>
        <xdr:cNvSpPr txBox="1"/>
      </xdr:nvSpPr>
      <xdr:spPr>
        <a:xfrm>
          <a:off x="17106900" y="1001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139283</xdr:rowOff>
    </xdr:from>
    <xdr:to>
      <xdr:col>77</xdr:col>
      <xdr:colOff>95250</xdr:colOff>
      <xdr:row>59</xdr:row>
      <xdr:rowOff>69433</xdr:rowOff>
    </xdr:to>
    <xdr:sp macro="" textlink="">
      <xdr:nvSpPr>
        <xdr:cNvPr id="334" name="楕円 333"/>
        <xdr:cNvSpPr/>
      </xdr:nvSpPr>
      <xdr:spPr>
        <a:xfrm>
          <a:off x="16129000" y="1008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79610</xdr:rowOff>
    </xdr:from>
    <xdr:ext cx="736600" cy="259045"/>
    <xdr:sp macro="" textlink="">
      <xdr:nvSpPr>
        <xdr:cNvPr id="335" name="テキスト ボックス 334"/>
        <xdr:cNvSpPr txBox="1"/>
      </xdr:nvSpPr>
      <xdr:spPr>
        <a:xfrm>
          <a:off x="15798800" y="9852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140432</xdr:rowOff>
    </xdr:from>
    <xdr:to>
      <xdr:col>73</xdr:col>
      <xdr:colOff>44450</xdr:colOff>
      <xdr:row>59</xdr:row>
      <xdr:rowOff>70582</xdr:rowOff>
    </xdr:to>
    <xdr:sp macro="" textlink="">
      <xdr:nvSpPr>
        <xdr:cNvPr id="336" name="楕円 335"/>
        <xdr:cNvSpPr/>
      </xdr:nvSpPr>
      <xdr:spPr>
        <a:xfrm>
          <a:off x="15240000" y="1008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80759</xdr:rowOff>
    </xdr:from>
    <xdr:ext cx="762000" cy="259045"/>
    <xdr:sp macro="" textlink="">
      <xdr:nvSpPr>
        <xdr:cNvPr id="337" name="テキスト ボックス 336"/>
        <xdr:cNvSpPr txBox="1"/>
      </xdr:nvSpPr>
      <xdr:spPr>
        <a:xfrm>
          <a:off x="14909800" y="985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123541</xdr:rowOff>
    </xdr:from>
    <xdr:to>
      <xdr:col>68</xdr:col>
      <xdr:colOff>203200</xdr:colOff>
      <xdr:row>59</xdr:row>
      <xdr:rowOff>53691</xdr:rowOff>
    </xdr:to>
    <xdr:sp macro="" textlink="">
      <xdr:nvSpPr>
        <xdr:cNvPr id="338" name="楕円 337"/>
        <xdr:cNvSpPr/>
      </xdr:nvSpPr>
      <xdr:spPr>
        <a:xfrm>
          <a:off x="14351000" y="1006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63868</xdr:rowOff>
    </xdr:from>
    <xdr:ext cx="762000" cy="259045"/>
    <xdr:sp macro="" textlink="">
      <xdr:nvSpPr>
        <xdr:cNvPr id="339" name="テキスト ボックス 338"/>
        <xdr:cNvSpPr txBox="1"/>
      </xdr:nvSpPr>
      <xdr:spPr>
        <a:xfrm>
          <a:off x="14020800" y="9836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115153</xdr:rowOff>
    </xdr:from>
    <xdr:to>
      <xdr:col>64</xdr:col>
      <xdr:colOff>152400</xdr:colOff>
      <xdr:row>59</xdr:row>
      <xdr:rowOff>45303</xdr:rowOff>
    </xdr:to>
    <xdr:sp macro="" textlink="">
      <xdr:nvSpPr>
        <xdr:cNvPr id="340" name="楕円 339"/>
        <xdr:cNvSpPr/>
      </xdr:nvSpPr>
      <xdr:spPr>
        <a:xfrm>
          <a:off x="13462000" y="100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55480</xdr:rowOff>
    </xdr:from>
    <xdr:ext cx="762000" cy="259045"/>
    <xdr:sp macro="" textlink="">
      <xdr:nvSpPr>
        <xdr:cNvPr id="341" name="テキスト ボックス 340"/>
        <xdr:cNvSpPr txBox="1"/>
      </xdr:nvSpPr>
      <xdr:spPr>
        <a:xfrm>
          <a:off x="13131800" y="9828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平成</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16</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年度から</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23</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年度において重点的に実施した普通建設事業の厳選による地方債発行額の抑制策の効果が表れ、元利償還金は平成</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28</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年度まで減少傾向で推移したことから、実質公債費比率</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は</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改善し</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てき</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たところである</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。しかし、</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近年の大型建設事業の実施により、</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令和元年度には</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悪化</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に転じている。今後は</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、事業の更なる厳選を行い、新規地方債の発行抑制に努める必要がある。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9737</xdr:rowOff>
    </xdr:to>
    <xdr:cxnSp macro="">
      <xdr:nvCxnSpPr>
        <xdr:cNvPr id="369" name="直線コネクタ 368"/>
        <xdr:cNvCxnSpPr/>
      </xdr:nvCxnSpPr>
      <xdr:spPr>
        <a:xfrm flipV="1">
          <a:off x="17018000" y="616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0"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1" name="直線コネクタ 370"/>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2"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3" name="直線コネクタ 372"/>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70696</xdr:rowOff>
    </xdr:from>
    <xdr:to>
      <xdr:col>81</xdr:col>
      <xdr:colOff>44450</xdr:colOff>
      <xdr:row>40</xdr:row>
      <xdr:rowOff>110913</xdr:rowOff>
    </xdr:to>
    <xdr:cxnSp macro="">
      <xdr:nvCxnSpPr>
        <xdr:cNvPr id="374" name="直線コネクタ 373"/>
        <xdr:cNvCxnSpPr/>
      </xdr:nvCxnSpPr>
      <xdr:spPr>
        <a:xfrm>
          <a:off x="16179800" y="692869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75" name="公債費負担の状況平均値テキスト"/>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6" name="フローチャート: 判断 375"/>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70696</xdr:rowOff>
    </xdr:from>
    <xdr:to>
      <xdr:col>77</xdr:col>
      <xdr:colOff>44450</xdr:colOff>
      <xdr:row>40</xdr:row>
      <xdr:rowOff>86783</xdr:rowOff>
    </xdr:to>
    <xdr:cxnSp macro="">
      <xdr:nvCxnSpPr>
        <xdr:cNvPr id="377" name="直線コネクタ 376"/>
        <xdr:cNvCxnSpPr/>
      </xdr:nvCxnSpPr>
      <xdr:spPr>
        <a:xfrm flipV="1">
          <a:off x="15290800" y="692869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8" name="フローチャート: 判断 377"/>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79" name="テキスト ボックス 378"/>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86783</xdr:rowOff>
    </xdr:from>
    <xdr:to>
      <xdr:col>72</xdr:col>
      <xdr:colOff>203200</xdr:colOff>
      <xdr:row>40</xdr:row>
      <xdr:rowOff>151130</xdr:rowOff>
    </xdr:to>
    <xdr:cxnSp macro="">
      <xdr:nvCxnSpPr>
        <xdr:cNvPr id="380" name="直線コネクタ 379"/>
        <xdr:cNvCxnSpPr/>
      </xdr:nvCxnSpPr>
      <xdr:spPr>
        <a:xfrm flipV="1">
          <a:off x="14401800" y="694478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151130</xdr:rowOff>
    </xdr:from>
    <xdr:to>
      <xdr:col>68</xdr:col>
      <xdr:colOff>152400</xdr:colOff>
      <xdr:row>41</xdr:row>
      <xdr:rowOff>100330</xdr:rowOff>
    </xdr:to>
    <xdr:cxnSp macro="">
      <xdr:nvCxnSpPr>
        <xdr:cNvPr id="383" name="直線コネクタ 382"/>
        <xdr:cNvCxnSpPr/>
      </xdr:nvCxnSpPr>
      <xdr:spPr>
        <a:xfrm flipV="1">
          <a:off x="13512800" y="700913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4" name="フローチャート: 判断 383"/>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85" name="テキスト ボックス 384"/>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86" name="フローチャート: 判断 385"/>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87" name="テキスト ボックス 386"/>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60113</xdr:rowOff>
    </xdr:from>
    <xdr:to>
      <xdr:col>81</xdr:col>
      <xdr:colOff>95250</xdr:colOff>
      <xdr:row>40</xdr:row>
      <xdr:rowOff>161713</xdr:rowOff>
    </xdr:to>
    <xdr:sp macro="" textlink="">
      <xdr:nvSpPr>
        <xdr:cNvPr id="393" name="楕円 392"/>
        <xdr:cNvSpPr/>
      </xdr:nvSpPr>
      <xdr:spPr>
        <a:xfrm>
          <a:off x="169672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76640</xdr:rowOff>
    </xdr:from>
    <xdr:ext cx="762000" cy="259045"/>
    <xdr:sp macro="" textlink="">
      <xdr:nvSpPr>
        <xdr:cNvPr id="394" name="公債費負担の状況該当値テキスト"/>
        <xdr:cNvSpPr txBox="1"/>
      </xdr:nvSpPr>
      <xdr:spPr>
        <a:xfrm>
          <a:off x="17106900" y="676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19896</xdr:rowOff>
    </xdr:from>
    <xdr:to>
      <xdr:col>77</xdr:col>
      <xdr:colOff>95250</xdr:colOff>
      <xdr:row>40</xdr:row>
      <xdr:rowOff>121496</xdr:rowOff>
    </xdr:to>
    <xdr:sp macro="" textlink="">
      <xdr:nvSpPr>
        <xdr:cNvPr id="395" name="楕円 394"/>
        <xdr:cNvSpPr/>
      </xdr:nvSpPr>
      <xdr:spPr>
        <a:xfrm>
          <a:off x="16129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131673</xdr:rowOff>
    </xdr:from>
    <xdr:ext cx="736600" cy="259045"/>
    <xdr:sp macro="" textlink="">
      <xdr:nvSpPr>
        <xdr:cNvPr id="396" name="テキスト ボックス 395"/>
        <xdr:cNvSpPr txBox="1"/>
      </xdr:nvSpPr>
      <xdr:spPr>
        <a:xfrm>
          <a:off x="15798800" y="664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35983</xdr:rowOff>
    </xdr:from>
    <xdr:to>
      <xdr:col>73</xdr:col>
      <xdr:colOff>44450</xdr:colOff>
      <xdr:row>40</xdr:row>
      <xdr:rowOff>137583</xdr:rowOff>
    </xdr:to>
    <xdr:sp macro="" textlink="">
      <xdr:nvSpPr>
        <xdr:cNvPr id="397" name="楕円 396"/>
        <xdr:cNvSpPr/>
      </xdr:nvSpPr>
      <xdr:spPr>
        <a:xfrm>
          <a:off x="15240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398" name="テキスト ボックス 397"/>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100330</xdr:rowOff>
    </xdr:from>
    <xdr:to>
      <xdr:col>68</xdr:col>
      <xdr:colOff>203200</xdr:colOff>
      <xdr:row>41</xdr:row>
      <xdr:rowOff>30480</xdr:rowOff>
    </xdr:to>
    <xdr:sp macro="" textlink="">
      <xdr:nvSpPr>
        <xdr:cNvPr id="399" name="楕円 398"/>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400" name="テキスト ボックス 399"/>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01" name="楕円 400"/>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402" name="テキスト ボックス 401"/>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　平成</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29</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年度決算まで将来負担額に充当可能な財源額が、将来負担額を上回っていることから、将来負担比率は算定されていなかったが、平成</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24</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年度以降、松野中学校建設事業等大型建設事業の財源として多額の地方債を発行したことにより、近年、地方債現在高が増嵩し、充当可能な財源額を将来負担額が上回ったため、平成</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30</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年度決算から算定されることとな</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り、令和元年度も対前年度比で</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3.1</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％高くなっている。</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　</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pPr rtl="0"/>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　今後は事業の厳選により、起債の発行を抑制するとともに、更なる行財政改革を実施することで、内部管理経費等の抑制に努める必要がある。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166573</xdr:rowOff>
    </xdr:to>
    <xdr:cxnSp macro="">
      <xdr:nvCxnSpPr>
        <xdr:cNvPr id="429" name="直線コネクタ 428"/>
        <xdr:cNvCxnSpPr/>
      </xdr:nvCxnSpPr>
      <xdr:spPr>
        <a:xfrm flipV="1">
          <a:off x="17018000" y="2451100"/>
          <a:ext cx="0" cy="1487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138650</xdr:rowOff>
    </xdr:from>
    <xdr:ext cx="762000" cy="259045"/>
    <xdr:sp macro="" textlink="">
      <xdr:nvSpPr>
        <xdr:cNvPr id="430" name="将来負担の状況最小値テキスト"/>
        <xdr:cNvSpPr txBox="1"/>
      </xdr:nvSpPr>
      <xdr:spPr>
        <a:xfrm>
          <a:off x="17106900" y="39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166573</xdr:rowOff>
    </xdr:from>
    <xdr:to>
      <xdr:col>81</xdr:col>
      <xdr:colOff>133350</xdr:colOff>
      <xdr:row>22</xdr:row>
      <xdr:rowOff>166573</xdr:rowOff>
    </xdr:to>
    <xdr:cxnSp macro="">
      <xdr:nvCxnSpPr>
        <xdr:cNvPr id="431" name="直線コネクタ 430"/>
        <xdr:cNvCxnSpPr/>
      </xdr:nvCxnSpPr>
      <xdr:spPr>
        <a:xfrm>
          <a:off x="16929100" y="39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128016</xdr:rowOff>
    </xdr:from>
    <xdr:to>
      <xdr:col>81</xdr:col>
      <xdr:colOff>44450</xdr:colOff>
      <xdr:row>14</xdr:row>
      <xdr:rowOff>157937</xdr:rowOff>
    </xdr:to>
    <xdr:cxnSp macro="">
      <xdr:nvCxnSpPr>
        <xdr:cNvPr id="434" name="直線コネクタ 433"/>
        <xdr:cNvCxnSpPr/>
      </xdr:nvCxnSpPr>
      <xdr:spPr>
        <a:xfrm>
          <a:off x="16179800" y="2528316"/>
          <a:ext cx="8382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5"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6" name="フローチャート: 判断 435"/>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7" name="フローチャート: 判断 436"/>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8" name="テキスト ボックス 437"/>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9" name="フローチャート: 判断 438"/>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0" name="テキスト ボックス 439"/>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1" name="フローチャート: 判断 440"/>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2" name="テキスト ボックス 441"/>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3" name="フローチャート: 判断 442"/>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4" name="テキスト ボックス 443"/>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107137</xdr:rowOff>
    </xdr:from>
    <xdr:to>
      <xdr:col>81</xdr:col>
      <xdr:colOff>95250</xdr:colOff>
      <xdr:row>15</xdr:row>
      <xdr:rowOff>37287</xdr:rowOff>
    </xdr:to>
    <xdr:sp macro="" textlink="">
      <xdr:nvSpPr>
        <xdr:cNvPr id="450" name="楕円 449"/>
        <xdr:cNvSpPr/>
      </xdr:nvSpPr>
      <xdr:spPr>
        <a:xfrm>
          <a:off x="16967200" y="250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79214</xdr:rowOff>
    </xdr:from>
    <xdr:ext cx="762000" cy="259045"/>
    <xdr:sp macro="" textlink="">
      <xdr:nvSpPr>
        <xdr:cNvPr id="451" name="将来負担の状況該当値テキスト"/>
        <xdr:cNvSpPr txBox="1"/>
      </xdr:nvSpPr>
      <xdr:spPr>
        <a:xfrm>
          <a:off x="17106900" y="2479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77216</xdr:rowOff>
    </xdr:from>
    <xdr:to>
      <xdr:col>77</xdr:col>
      <xdr:colOff>95250</xdr:colOff>
      <xdr:row>15</xdr:row>
      <xdr:rowOff>7366</xdr:rowOff>
    </xdr:to>
    <xdr:sp macro="" textlink="">
      <xdr:nvSpPr>
        <xdr:cNvPr id="452" name="楕円 451"/>
        <xdr:cNvSpPr/>
      </xdr:nvSpPr>
      <xdr:spPr>
        <a:xfrm>
          <a:off x="16129000" y="247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163593</xdr:rowOff>
    </xdr:from>
    <xdr:ext cx="736600" cy="259045"/>
    <xdr:sp macro="" textlink="">
      <xdr:nvSpPr>
        <xdr:cNvPr id="453" name="テキスト ボックス 452"/>
        <xdr:cNvSpPr txBox="1"/>
      </xdr:nvSpPr>
      <xdr:spPr>
        <a:xfrm>
          <a:off x="15798800" y="2563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3,920
3,866
98.45
3,357,448
3,265,260
68,211
2,089,456
4,438,352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　行財政改革の一環として、理事者や議員等の報酬を５％～</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％削減するなど、継続した人件費抑制施策により、類似団体平均より低い割合で推移してきた。</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　しかしながら、住民ニーズの多様化や国の制度改革等に対応した行政サービスを提供する観点から職員数を増加したことにより、</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平成</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30</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年度からは</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類似団体の平均と同</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水準</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　今後は組織の体制整備や職員の適正配置に取り組むことにより、人件費の抑制に努める必要がある。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9842</xdr:rowOff>
    </xdr:from>
    <xdr:to>
      <xdr:col>24</xdr:col>
      <xdr:colOff>25400</xdr:colOff>
      <xdr:row>35</xdr:row>
      <xdr:rowOff>9842</xdr:rowOff>
    </xdr:to>
    <xdr:cxnSp macro="">
      <xdr:nvCxnSpPr>
        <xdr:cNvPr id="70" name="直線コネクタ 69"/>
        <xdr:cNvCxnSpPr/>
      </xdr:nvCxnSpPr>
      <xdr:spPr>
        <a:xfrm>
          <a:off x="3987800" y="60105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144162</xdr:rowOff>
    </xdr:from>
    <xdr:ext cx="762000" cy="259045"/>
    <xdr:sp macro="" textlink="">
      <xdr:nvSpPr>
        <xdr:cNvPr id="71" name="人件費平均値テキスト"/>
        <xdr:cNvSpPr txBox="1"/>
      </xdr:nvSpPr>
      <xdr:spPr>
        <a:xfrm>
          <a:off x="4914900" y="5802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124142</xdr:rowOff>
    </xdr:from>
    <xdr:to>
      <xdr:col>19</xdr:col>
      <xdr:colOff>187325</xdr:colOff>
      <xdr:row>35</xdr:row>
      <xdr:rowOff>9842</xdr:rowOff>
    </xdr:to>
    <xdr:cxnSp macro="">
      <xdr:nvCxnSpPr>
        <xdr:cNvPr id="73" name="直線コネクタ 72"/>
        <xdr:cNvCxnSpPr/>
      </xdr:nvCxnSpPr>
      <xdr:spPr>
        <a:xfrm>
          <a:off x="3098800" y="595344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48277</xdr:rowOff>
    </xdr:from>
    <xdr:ext cx="736600" cy="259045"/>
    <xdr:sp macro="" textlink="">
      <xdr:nvSpPr>
        <xdr:cNvPr id="75" name="テキスト ボックス 74"/>
        <xdr:cNvSpPr txBox="1"/>
      </xdr:nvSpPr>
      <xdr:spPr>
        <a:xfrm>
          <a:off x="3606800" y="604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124142</xdr:rowOff>
    </xdr:from>
    <xdr:to>
      <xdr:col>15</xdr:col>
      <xdr:colOff>98425</xdr:colOff>
      <xdr:row>34</xdr:row>
      <xdr:rowOff>124142</xdr:rowOff>
    </xdr:to>
    <xdr:cxnSp macro="">
      <xdr:nvCxnSpPr>
        <xdr:cNvPr id="76" name="直線コネクタ 75"/>
        <xdr:cNvCxnSpPr/>
      </xdr:nvCxnSpPr>
      <xdr:spPr>
        <a:xfrm>
          <a:off x="2209800" y="59534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45419</xdr:rowOff>
    </xdr:from>
    <xdr:ext cx="762000" cy="259045"/>
    <xdr:sp macro="" textlink="">
      <xdr:nvSpPr>
        <xdr:cNvPr id="78" name="テキスト ボックス 77"/>
        <xdr:cNvSpPr txBox="1"/>
      </xdr:nvSpPr>
      <xdr:spPr>
        <a:xfrm>
          <a:off x="2717800" y="604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92710</xdr:rowOff>
    </xdr:from>
    <xdr:to>
      <xdr:col>11</xdr:col>
      <xdr:colOff>9525</xdr:colOff>
      <xdr:row>34</xdr:row>
      <xdr:rowOff>124142</xdr:rowOff>
    </xdr:to>
    <xdr:cxnSp macro="">
      <xdr:nvCxnSpPr>
        <xdr:cNvPr id="79" name="直線コネクタ 78"/>
        <xdr:cNvCxnSpPr/>
      </xdr:nvCxnSpPr>
      <xdr:spPr>
        <a:xfrm>
          <a:off x="1320800" y="5922010"/>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36847</xdr:rowOff>
    </xdr:from>
    <xdr:ext cx="762000" cy="259045"/>
    <xdr:sp macro="" textlink="">
      <xdr:nvSpPr>
        <xdr:cNvPr id="81" name="テキスト ボックス 80"/>
        <xdr:cNvSpPr txBox="1"/>
      </xdr:nvSpPr>
      <xdr:spPr>
        <a:xfrm>
          <a:off x="1828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50483</xdr:rowOff>
    </xdr:from>
    <xdr:to>
      <xdr:col>6</xdr:col>
      <xdr:colOff>171450</xdr:colOff>
      <xdr:row>34</xdr:row>
      <xdr:rowOff>152083</xdr:rowOff>
    </xdr:to>
    <xdr:sp macro="" textlink="">
      <xdr:nvSpPr>
        <xdr:cNvPr id="82" name="フローチャート: 判断 81"/>
        <xdr:cNvSpPr/>
      </xdr:nvSpPr>
      <xdr:spPr>
        <a:xfrm>
          <a:off x="1270000" y="587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136860</xdr:rowOff>
    </xdr:from>
    <xdr:ext cx="762000" cy="259045"/>
    <xdr:sp macro="" textlink="">
      <xdr:nvSpPr>
        <xdr:cNvPr id="83" name="テキスト ボックス 82"/>
        <xdr:cNvSpPr txBox="1"/>
      </xdr:nvSpPr>
      <xdr:spPr>
        <a:xfrm>
          <a:off x="939800" y="596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130492</xdr:rowOff>
    </xdr:from>
    <xdr:to>
      <xdr:col>24</xdr:col>
      <xdr:colOff>76200</xdr:colOff>
      <xdr:row>35</xdr:row>
      <xdr:rowOff>60642</xdr:rowOff>
    </xdr:to>
    <xdr:sp macro="" textlink="">
      <xdr:nvSpPr>
        <xdr:cNvPr id="89" name="楕円 88"/>
        <xdr:cNvSpPr/>
      </xdr:nvSpPr>
      <xdr:spPr>
        <a:xfrm>
          <a:off x="4775200" y="595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102569</xdr:rowOff>
    </xdr:from>
    <xdr:ext cx="762000" cy="259045"/>
    <xdr:sp macro="" textlink="">
      <xdr:nvSpPr>
        <xdr:cNvPr id="90" name="人件費該当値テキスト"/>
        <xdr:cNvSpPr txBox="1"/>
      </xdr:nvSpPr>
      <xdr:spPr>
        <a:xfrm>
          <a:off x="4914900" y="593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130492</xdr:rowOff>
    </xdr:from>
    <xdr:to>
      <xdr:col>20</xdr:col>
      <xdr:colOff>38100</xdr:colOff>
      <xdr:row>35</xdr:row>
      <xdr:rowOff>60642</xdr:rowOff>
    </xdr:to>
    <xdr:sp macro="" textlink="">
      <xdr:nvSpPr>
        <xdr:cNvPr id="91" name="楕円 90"/>
        <xdr:cNvSpPr/>
      </xdr:nvSpPr>
      <xdr:spPr>
        <a:xfrm>
          <a:off x="3937000" y="595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70819</xdr:rowOff>
    </xdr:from>
    <xdr:ext cx="736600" cy="259045"/>
    <xdr:sp macro="" textlink="">
      <xdr:nvSpPr>
        <xdr:cNvPr id="92" name="テキスト ボックス 91"/>
        <xdr:cNvSpPr txBox="1"/>
      </xdr:nvSpPr>
      <xdr:spPr>
        <a:xfrm>
          <a:off x="3606800" y="5728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73342</xdr:rowOff>
    </xdr:from>
    <xdr:to>
      <xdr:col>15</xdr:col>
      <xdr:colOff>149225</xdr:colOff>
      <xdr:row>35</xdr:row>
      <xdr:rowOff>3492</xdr:rowOff>
    </xdr:to>
    <xdr:sp macro="" textlink="">
      <xdr:nvSpPr>
        <xdr:cNvPr id="93" name="楕円 92"/>
        <xdr:cNvSpPr/>
      </xdr:nvSpPr>
      <xdr:spPr>
        <a:xfrm>
          <a:off x="3048000" y="590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13669</xdr:rowOff>
    </xdr:from>
    <xdr:ext cx="762000" cy="259045"/>
    <xdr:sp macro="" textlink="">
      <xdr:nvSpPr>
        <xdr:cNvPr id="94" name="テキスト ボックス 93"/>
        <xdr:cNvSpPr txBox="1"/>
      </xdr:nvSpPr>
      <xdr:spPr>
        <a:xfrm>
          <a:off x="2717800" y="567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73342</xdr:rowOff>
    </xdr:from>
    <xdr:to>
      <xdr:col>11</xdr:col>
      <xdr:colOff>60325</xdr:colOff>
      <xdr:row>35</xdr:row>
      <xdr:rowOff>3492</xdr:rowOff>
    </xdr:to>
    <xdr:sp macro="" textlink="">
      <xdr:nvSpPr>
        <xdr:cNvPr id="95" name="楕円 94"/>
        <xdr:cNvSpPr/>
      </xdr:nvSpPr>
      <xdr:spPr>
        <a:xfrm>
          <a:off x="2159000" y="590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13669</xdr:rowOff>
    </xdr:from>
    <xdr:ext cx="762000" cy="259045"/>
    <xdr:sp macro="" textlink="">
      <xdr:nvSpPr>
        <xdr:cNvPr id="96" name="テキスト ボックス 95"/>
        <xdr:cNvSpPr txBox="1"/>
      </xdr:nvSpPr>
      <xdr:spPr>
        <a:xfrm>
          <a:off x="1828800" y="567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41910</xdr:rowOff>
    </xdr:from>
    <xdr:to>
      <xdr:col>6</xdr:col>
      <xdr:colOff>171450</xdr:colOff>
      <xdr:row>34</xdr:row>
      <xdr:rowOff>143510</xdr:rowOff>
    </xdr:to>
    <xdr:sp macro="" textlink="">
      <xdr:nvSpPr>
        <xdr:cNvPr id="97" name="楕円 96"/>
        <xdr:cNvSpPr/>
      </xdr:nvSpPr>
      <xdr:spPr>
        <a:xfrm>
          <a:off x="127000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153687</xdr:rowOff>
    </xdr:from>
    <xdr:ext cx="762000" cy="259045"/>
    <xdr:sp macro="" textlink="">
      <xdr:nvSpPr>
        <xdr:cNvPr id="98" name="テキスト ボックス 97"/>
        <xdr:cNvSpPr txBox="1"/>
      </xdr:nvSpPr>
      <xdr:spPr>
        <a:xfrm>
          <a:off x="939800" y="564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平成</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28</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年度から町の主要観光施設については、</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地域密着型の観光交流事業の推進を目指し、町出資</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による</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新法人</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に指定管理を行いはじめ、</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それに伴</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う</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指定管理料が増加したことなどにより、類似団体平均を上回ってい</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た。しかし、令和元年度に、</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森の国ホテル・ロッジ</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を民間譲渡したこと等により支出を抑制したため、類似団体と同水準まで改善している。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　今後は、更なる行財政改革を推進し、</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その他の</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指定管理料</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の適正性の検証</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を行うことにより、物件費全般の抑制に努める必要がある。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74422</xdr:rowOff>
    </xdr:from>
    <xdr:to>
      <xdr:col>82</xdr:col>
      <xdr:colOff>107950</xdr:colOff>
      <xdr:row>18</xdr:row>
      <xdr:rowOff>12700</xdr:rowOff>
    </xdr:to>
    <xdr:cxnSp macro="">
      <xdr:nvCxnSpPr>
        <xdr:cNvPr id="128" name="直線コネクタ 127"/>
        <xdr:cNvCxnSpPr/>
      </xdr:nvCxnSpPr>
      <xdr:spPr>
        <a:xfrm flipV="1">
          <a:off x="15671800" y="298907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4843</xdr:rowOff>
    </xdr:from>
    <xdr:ext cx="762000" cy="259045"/>
    <xdr:sp macro="" textlink="">
      <xdr:nvSpPr>
        <xdr:cNvPr id="129" name="物件費平均値テキスト"/>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165862</xdr:rowOff>
    </xdr:from>
    <xdr:to>
      <xdr:col>78</xdr:col>
      <xdr:colOff>69850</xdr:colOff>
      <xdr:row>18</xdr:row>
      <xdr:rowOff>12700</xdr:rowOff>
    </xdr:to>
    <xdr:cxnSp macro="">
      <xdr:nvCxnSpPr>
        <xdr:cNvPr id="131" name="直線コネクタ 130"/>
        <xdr:cNvCxnSpPr/>
      </xdr:nvCxnSpPr>
      <xdr:spPr>
        <a:xfrm>
          <a:off x="14782800" y="30805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149115</xdr:rowOff>
    </xdr:from>
    <xdr:ext cx="736600" cy="259045"/>
    <xdr:sp macro="" textlink="">
      <xdr:nvSpPr>
        <xdr:cNvPr id="133" name="テキスト ボックス 132"/>
        <xdr:cNvSpPr txBox="1"/>
      </xdr:nvSpPr>
      <xdr:spPr>
        <a:xfrm>
          <a:off x="15290800" y="2720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165862</xdr:rowOff>
    </xdr:to>
    <xdr:cxnSp macro="">
      <xdr:nvCxnSpPr>
        <xdr:cNvPr id="134" name="直線コネクタ 133"/>
        <xdr:cNvCxnSpPr/>
      </xdr:nvCxnSpPr>
      <xdr:spPr>
        <a:xfrm>
          <a:off x="13893800" y="298450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135399</xdr:rowOff>
    </xdr:from>
    <xdr:ext cx="762000" cy="259045"/>
    <xdr:sp macro="" textlink="">
      <xdr:nvSpPr>
        <xdr:cNvPr id="136" name="テキスト ボックス 135"/>
        <xdr:cNvSpPr txBox="1"/>
      </xdr:nvSpPr>
      <xdr:spPr>
        <a:xfrm>
          <a:off x="14401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122428</xdr:rowOff>
    </xdr:from>
    <xdr:to>
      <xdr:col>69</xdr:col>
      <xdr:colOff>92075</xdr:colOff>
      <xdr:row>17</xdr:row>
      <xdr:rowOff>69850</xdr:rowOff>
    </xdr:to>
    <xdr:cxnSp macro="">
      <xdr:nvCxnSpPr>
        <xdr:cNvPr id="137" name="直線コネクタ 136"/>
        <xdr:cNvCxnSpPr/>
      </xdr:nvCxnSpPr>
      <xdr:spPr>
        <a:xfrm>
          <a:off x="13004800" y="286562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9" name="テキスト ボックス 138"/>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140208</xdr:rowOff>
    </xdr:from>
    <xdr:to>
      <xdr:col>65</xdr:col>
      <xdr:colOff>53975</xdr:colOff>
      <xdr:row>17</xdr:row>
      <xdr:rowOff>70358</xdr:rowOff>
    </xdr:to>
    <xdr:sp macro="" textlink="">
      <xdr:nvSpPr>
        <xdr:cNvPr id="140" name="フローチャート: 判断 139"/>
        <xdr:cNvSpPr/>
      </xdr:nvSpPr>
      <xdr:spPr>
        <a:xfrm>
          <a:off x="12954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55135</xdr:rowOff>
    </xdr:from>
    <xdr:ext cx="762000" cy="259045"/>
    <xdr:sp macro="" textlink="">
      <xdr:nvSpPr>
        <xdr:cNvPr id="141" name="テキスト ボックス 140"/>
        <xdr:cNvSpPr txBox="1"/>
      </xdr:nvSpPr>
      <xdr:spPr>
        <a:xfrm>
          <a:off x="12623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47" name="楕円 146"/>
        <xdr:cNvSpPr/>
      </xdr:nvSpPr>
      <xdr:spPr>
        <a:xfrm>
          <a:off x="164592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40149</xdr:rowOff>
    </xdr:from>
    <xdr:ext cx="762000" cy="259045"/>
    <xdr:sp macro="" textlink="">
      <xdr:nvSpPr>
        <xdr:cNvPr id="148" name="物件費該当値テキスト"/>
        <xdr:cNvSpPr txBox="1"/>
      </xdr:nvSpPr>
      <xdr:spPr>
        <a:xfrm>
          <a:off x="16598900" y="278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133350</xdr:rowOff>
    </xdr:from>
    <xdr:to>
      <xdr:col>78</xdr:col>
      <xdr:colOff>120650</xdr:colOff>
      <xdr:row>18</xdr:row>
      <xdr:rowOff>63500</xdr:rowOff>
    </xdr:to>
    <xdr:sp macro="" textlink="">
      <xdr:nvSpPr>
        <xdr:cNvPr id="149" name="楕円 148"/>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50" name="テキスト ボックス 149"/>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115062</xdr:rowOff>
    </xdr:from>
    <xdr:to>
      <xdr:col>74</xdr:col>
      <xdr:colOff>31750</xdr:colOff>
      <xdr:row>18</xdr:row>
      <xdr:rowOff>45212</xdr:rowOff>
    </xdr:to>
    <xdr:sp macro="" textlink="">
      <xdr:nvSpPr>
        <xdr:cNvPr id="151" name="楕円 150"/>
        <xdr:cNvSpPr/>
      </xdr:nvSpPr>
      <xdr:spPr>
        <a:xfrm>
          <a:off x="14732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29989</xdr:rowOff>
    </xdr:from>
    <xdr:ext cx="762000" cy="259045"/>
    <xdr:sp macro="" textlink="">
      <xdr:nvSpPr>
        <xdr:cNvPr id="152" name="テキスト ボックス 151"/>
        <xdr:cNvSpPr txBox="1"/>
      </xdr:nvSpPr>
      <xdr:spPr>
        <a:xfrm>
          <a:off x="144018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3" name="楕円 152"/>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54" name="テキスト ボックス 153"/>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71628</xdr:rowOff>
    </xdr:from>
    <xdr:to>
      <xdr:col>65</xdr:col>
      <xdr:colOff>53975</xdr:colOff>
      <xdr:row>17</xdr:row>
      <xdr:rowOff>1778</xdr:rowOff>
    </xdr:to>
    <xdr:sp macro="" textlink="">
      <xdr:nvSpPr>
        <xdr:cNvPr id="155" name="楕円 154"/>
        <xdr:cNvSpPr/>
      </xdr:nvSpPr>
      <xdr:spPr>
        <a:xfrm>
          <a:off x="12954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11955</xdr:rowOff>
    </xdr:from>
    <xdr:ext cx="762000" cy="259045"/>
    <xdr:sp macro="" textlink="">
      <xdr:nvSpPr>
        <xdr:cNvPr id="156" name="テキスト ボックス 155"/>
        <xdr:cNvSpPr txBox="1"/>
      </xdr:nvSpPr>
      <xdr:spPr>
        <a:xfrm>
          <a:off x="12623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　類似団体平均を上回っているが、その大半が法令で定められた社会保障に伴う支出であり、町単独で措置している経費は僅かとなっている。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　今後も高齢化が進行することは避けられないため、増加傾向で推移すると思われるが、資格審査等の適正化に努める。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69850</xdr:rowOff>
    </xdr:to>
    <xdr:cxnSp macro="">
      <xdr:nvCxnSpPr>
        <xdr:cNvPr id="183" name="直線コネクタ 182"/>
        <xdr:cNvCxnSpPr/>
      </xdr:nvCxnSpPr>
      <xdr:spPr>
        <a:xfrm flipV="1">
          <a:off x="4826000" y="91186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69850</xdr:rowOff>
    </xdr:from>
    <xdr:to>
      <xdr:col>24</xdr:col>
      <xdr:colOff>25400</xdr:colOff>
      <xdr:row>58</xdr:row>
      <xdr:rowOff>69850</xdr:rowOff>
    </xdr:to>
    <xdr:cxnSp macro="">
      <xdr:nvCxnSpPr>
        <xdr:cNvPr id="188" name="直線コネクタ 187"/>
        <xdr:cNvCxnSpPr/>
      </xdr:nvCxnSpPr>
      <xdr:spPr>
        <a:xfrm>
          <a:off x="3987800" y="10013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16527</xdr:rowOff>
    </xdr:from>
    <xdr:ext cx="762000" cy="259045"/>
    <xdr:sp macro="" textlink="">
      <xdr:nvSpPr>
        <xdr:cNvPr id="189" name="扶助費平均値テキスト"/>
        <xdr:cNvSpPr txBox="1"/>
      </xdr:nvSpPr>
      <xdr:spPr>
        <a:xfrm>
          <a:off x="4914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0" name="フローチャート: 判断 189"/>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165100</xdr:rowOff>
    </xdr:from>
    <xdr:to>
      <xdr:col>19</xdr:col>
      <xdr:colOff>187325</xdr:colOff>
      <xdr:row>58</xdr:row>
      <xdr:rowOff>69850</xdr:rowOff>
    </xdr:to>
    <xdr:cxnSp macro="">
      <xdr:nvCxnSpPr>
        <xdr:cNvPr id="191" name="直線コネクタ 190"/>
        <xdr:cNvCxnSpPr/>
      </xdr:nvCxnSpPr>
      <xdr:spPr>
        <a:xfrm>
          <a:off x="3098800" y="9937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2" name="フローチャート: 判断 191"/>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193" name="テキスト ボックス 192"/>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165100</xdr:rowOff>
    </xdr:from>
    <xdr:to>
      <xdr:col>15</xdr:col>
      <xdr:colOff>98425</xdr:colOff>
      <xdr:row>58</xdr:row>
      <xdr:rowOff>12700</xdr:rowOff>
    </xdr:to>
    <xdr:cxnSp macro="">
      <xdr:nvCxnSpPr>
        <xdr:cNvPr id="194" name="直線コネクタ 193"/>
        <xdr:cNvCxnSpPr/>
      </xdr:nvCxnSpPr>
      <xdr:spPr>
        <a:xfrm flipV="1">
          <a:off x="2209800" y="9937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6" name="テキスト ボックス 195"/>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165100</xdr:rowOff>
    </xdr:from>
    <xdr:to>
      <xdr:col>11</xdr:col>
      <xdr:colOff>9525</xdr:colOff>
      <xdr:row>58</xdr:row>
      <xdr:rowOff>12700</xdr:rowOff>
    </xdr:to>
    <xdr:cxnSp macro="">
      <xdr:nvCxnSpPr>
        <xdr:cNvPr id="197" name="直線コネクタ 196"/>
        <xdr:cNvCxnSpPr/>
      </xdr:nvCxnSpPr>
      <xdr:spPr>
        <a:xfrm>
          <a:off x="1320800" y="9937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8" name="フローチャート: 判断 197"/>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9" name="テキスト ボックス 198"/>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0" name="フローチャート: 判断 199"/>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54627</xdr:rowOff>
    </xdr:from>
    <xdr:ext cx="762000" cy="259045"/>
    <xdr:sp macro="" textlink="">
      <xdr:nvSpPr>
        <xdr:cNvPr id="201" name="テキスト ボックス 200"/>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19050</xdr:rowOff>
    </xdr:from>
    <xdr:to>
      <xdr:col>24</xdr:col>
      <xdr:colOff>76200</xdr:colOff>
      <xdr:row>58</xdr:row>
      <xdr:rowOff>120650</xdr:rowOff>
    </xdr:to>
    <xdr:sp macro="" textlink="">
      <xdr:nvSpPr>
        <xdr:cNvPr id="207" name="楕円 206"/>
        <xdr:cNvSpPr/>
      </xdr:nvSpPr>
      <xdr:spPr>
        <a:xfrm>
          <a:off x="47752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162577</xdr:rowOff>
    </xdr:from>
    <xdr:ext cx="762000" cy="259045"/>
    <xdr:sp macro="" textlink="">
      <xdr:nvSpPr>
        <xdr:cNvPr id="208" name="扶助費該当値テキスト"/>
        <xdr:cNvSpPr txBox="1"/>
      </xdr:nvSpPr>
      <xdr:spPr>
        <a:xfrm>
          <a:off x="4914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19050</xdr:rowOff>
    </xdr:from>
    <xdr:to>
      <xdr:col>20</xdr:col>
      <xdr:colOff>38100</xdr:colOff>
      <xdr:row>58</xdr:row>
      <xdr:rowOff>120650</xdr:rowOff>
    </xdr:to>
    <xdr:sp macro="" textlink="">
      <xdr:nvSpPr>
        <xdr:cNvPr id="209" name="楕円 208"/>
        <xdr:cNvSpPr/>
      </xdr:nvSpPr>
      <xdr:spPr>
        <a:xfrm>
          <a:off x="3937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105427</xdr:rowOff>
    </xdr:from>
    <xdr:ext cx="736600" cy="259045"/>
    <xdr:sp macro="" textlink="">
      <xdr:nvSpPr>
        <xdr:cNvPr id="210" name="テキスト ボックス 209"/>
        <xdr:cNvSpPr txBox="1"/>
      </xdr:nvSpPr>
      <xdr:spPr>
        <a:xfrm>
          <a:off x="3606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114300</xdr:rowOff>
    </xdr:from>
    <xdr:to>
      <xdr:col>15</xdr:col>
      <xdr:colOff>149225</xdr:colOff>
      <xdr:row>58</xdr:row>
      <xdr:rowOff>44450</xdr:rowOff>
    </xdr:to>
    <xdr:sp macro="" textlink="">
      <xdr:nvSpPr>
        <xdr:cNvPr id="211" name="楕円 210"/>
        <xdr:cNvSpPr/>
      </xdr:nvSpPr>
      <xdr:spPr>
        <a:xfrm>
          <a:off x="3048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29227</xdr:rowOff>
    </xdr:from>
    <xdr:ext cx="762000" cy="259045"/>
    <xdr:sp macro="" textlink="">
      <xdr:nvSpPr>
        <xdr:cNvPr id="212" name="テキスト ボックス 211"/>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3" name="楕円 212"/>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4" name="テキスト ボックス 213"/>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114300</xdr:rowOff>
    </xdr:from>
    <xdr:to>
      <xdr:col>6</xdr:col>
      <xdr:colOff>171450</xdr:colOff>
      <xdr:row>58</xdr:row>
      <xdr:rowOff>44450</xdr:rowOff>
    </xdr:to>
    <xdr:sp macro="" textlink="">
      <xdr:nvSpPr>
        <xdr:cNvPr id="215" name="楕円 214"/>
        <xdr:cNvSpPr/>
      </xdr:nvSpPr>
      <xdr:spPr>
        <a:xfrm>
          <a:off x="1270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29227</xdr:rowOff>
    </xdr:from>
    <xdr:ext cx="762000" cy="259045"/>
    <xdr:sp macro="" textlink="">
      <xdr:nvSpPr>
        <xdr:cNvPr id="216" name="テキスト ボックス 215"/>
        <xdr:cNvSpPr txBox="1"/>
      </xdr:nvSpPr>
      <xdr:spPr>
        <a:xfrm>
          <a:off x="939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　近年は、国民健康保険特別会計や介護保険特別会計等に対する繰出金が増加傾向で推移しているほか、国民健康保険中央診療所特別会計において、患者数の減少を背景とした診療所の経営悪化に伴う赤字補てん的な繰出金が増加したことなどを要因として、類似団体平均を上回ってい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　今後は、医療費を抑制するため予防活動に重点を置き、定期検診の実施や健康づくり教室など元気な高齢者の増加を図る施策等の推進による給付費の抑制に努めるほか、国民健康保険税の適正化などにより、普通会計の負担を軽減するよう努める必要があ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39" name="直線コネクタ 238"/>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0"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1" name="直線コネクタ 240"/>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6985</xdr:rowOff>
    </xdr:from>
    <xdr:to>
      <xdr:col>82</xdr:col>
      <xdr:colOff>107950</xdr:colOff>
      <xdr:row>58</xdr:row>
      <xdr:rowOff>35560</xdr:rowOff>
    </xdr:to>
    <xdr:cxnSp macro="">
      <xdr:nvCxnSpPr>
        <xdr:cNvPr id="244" name="直線コネクタ 243"/>
        <xdr:cNvCxnSpPr/>
      </xdr:nvCxnSpPr>
      <xdr:spPr>
        <a:xfrm flipV="1">
          <a:off x="15671800" y="995108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47007</xdr:rowOff>
    </xdr:from>
    <xdr:ext cx="762000" cy="259045"/>
    <xdr:sp macro="" textlink="">
      <xdr:nvSpPr>
        <xdr:cNvPr id="245" name="その他平均値テキスト"/>
        <xdr:cNvSpPr txBox="1"/>
      </xdr:nvSpPr>
      <xdr:spPr>
        <a:xfrm>
          <a:off x="16598900" y="9648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6" name="フローチャート: 判断 245"/>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161290</xdr:rowOff>
    </xdr:from>
    <xdr:to>
      <xdr:col>78</xdr:col>
      <xdr:colOff>69850</xdr:colOff>
      <xdr:row>58</xdr:row>
      <xdr:rowOff>35560</xdr:rowOff>
    </xdr:to>
    <xdr:cxnSp macro="">
      <xdr:nvCxnSpPr>
        <xdr:cNvPr id="247" name="直線コネクタ 246"/>
        <xdr:cNvCxnSpPr/>
      </xdr:nvCxnSpPr>
      <xdr:spPr>
        <a:xfrm>
          <a:off x="14782800" y="9933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48" name="フローチャート: 判断 247"/>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10812</xdr:rowOff>
    </xdr:from>
    <xdr:ext cx="736600" cy="259045"/>
    <xdr:sp macro="" textlink="">
      <xdr:nvSpPr>
        <xdr:cNvPr id="249" name="テキスト ボックス 248"/>
        <xdr:cNvSpPr txBox="1"/>
      </xdr:nvSpPr>
      <xdr:spPr>
        <a:xfrm>
          <a:off x="15290800" y="9612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58</xdr:row>
      <xdr:rowOff>18415</xdr:rowOff>
    </xdr:to>
    <xdr:cxnSp macro="">
      <xdr:nvCxnSpPr>
        <xdr:cNvPr id="250" name="直線コネクタ 249"/>
        <xdr:cNvCxnSpPr/>
      </xdr:nvCxnSpPr>
      <xdr:spPr>
        <a:xfrm flipV="1">
          <a:off x="13893800" y="99339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1" name="フローチャート: 判断 250"/>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16527</xdr:rowOff>
    </xdr:from>
    <xdr:ext cx="762000" cy="259045"/>
    <xdr:sp macro="" textlink="">
      <xdr:nvSpPr>
        <xdr:cNvPr id="252" name="テキスト ボックス 251"/>
        <xdr:cNvSpPr txBox="1"/>
      </xdr:nvSpPr>
      <xdr:spPr>
        <a:xfrm>
          <a:off x="14401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18415</xdr:rowOff>
    </xdr:from>
    <xdr:to>
      <xdr:col>69</xdr:col>
      <xdr:colOff>92075</xdr:colOff>
      <xdr:row>58</xdr:row>
      <xdr:rowOff>35560</xdr:rowOff>
    </xdr:to>
    <xdr:cxnSp macro="">
      <xdr:nvCxnSpPr>
        <xdr:cNvPr id="253" name="直線コネクタ 252"/>
        <xdr:cNvCxnSpPr/>
      </xdr:nvCxnSpPr>
      <xdr:spPr>
        <a:xfrm flipV="1">
          <a:off x="13004800" y="99625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4" name="フローチャート: 判断 253"/>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5097</xdr:rowOff>
    </xdr:from>
    <xdr:ext cx="762000" cy="259045"/>
    <xdr:sp macro="" textlink="">
      <xdr:nvSpPr>
        <xdr:cNvPr id="255" name="テキスト ボックス 254"/>
        <xdr:cNvSpPr txBox="1"/>
      </xdr:nvSpPr>
      <xdr:spPr>
        <a:xfrm>
          <a:off x="13512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59055</xdr:rowOff>
    </xdr:from>
    <xdr:to>
      <xdr:col>65</xdr:col>
      <xdr:colOff>53975</xdr:colOff>
      <xdr:row>57</xdr:row>
      <xdr:rowOff>160655</xdr:rowOff>
    </xdr:to>
    <xdr:sp macro="" textlink="">
      <xdr:nvSpPr>
        <xdr:cNvPr id="256" name="フローチャート: 判断 255"/>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170832</xdr:rowOff>
    </xdr:from>
    <xdr:ext cx="762000" cy="259045"/>
    <xdr:sp macro="" textlink="">
      <xdr:nvSpPr>
        <xdr:cNvPr id="257" name="テキスト ボックス 256"/>
        <xdr:cNvSpPr txBox="1"/>
      </xdr:nvSpPr>
      <xdr:spPr>
        <a:xfrm>
          <a:off x="12623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127635</xdr:rowOff>
    </xdr:from>
    <xdr:to>
      <xdr:col>82</xdr:col>
      <xdr:colOff>158750</xdr:colOff>
      <xdr:row>58</xdr:row>
      <xdr:rowOff>57785</xdr:rowOff>
    </xdr:to>
    <xdr:sp macro="" textlink="">
      <xdr:nvSpPr>
        <xdr:cNvPr id="263" name="楕円 262"/>
        <xdr:cNvSpPr/>
      </xdr:nvSpPr>
      <xdr:spPr>
        <a:xfrm>
          <a:off x="164592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99712</xdr:rowOff>
    </xdr:from>
    <xdr:ext cx="762000" cy="259045"/>
    <xdr:sp macro="" textlink="">
      <xdr:nvSpPr>
        <xdr:cNvPr id="264" name="その他該当値テキスト"/>
        <xdr:cNvSpPr txBox="1"/>
      </xdr:nvSpPr>
      <xdr:spPr>
        <a:xfrm>
          <a:off x="16598900" y="987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156210</xdr:rowOff>
    </xdr:from>
    <xdr:to>
      <xdr:col>78</xdr:col>
      <xdr:colOff>120650</xdr:colOff>
      <xdr:row>58</xdr:row>
      <xdr:rowOff>86360</xdr:rowOff>
    </xdr:to>
    <xdr:sp macro="" textlink="">
      <xdr:nvSpPr>
        <xdr:cNvPr id="265" name="楕円 264"/>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66" name="テキスト ボックス 265"/>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67" name="楕円 266"/>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68" name="テキスト ボックス 267"/>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139065</xdr:rowOff>
    </xdr:from>
    <xdr:to>
      <xdr:col>69</xdr:col>
      <xdr:colOff>142875</xdr:colOff>
      <xdr:row>58</xdr:row>
      <xdr:rowOff>69215</xdr:rowOff>
    </xdr:to>
    <xdr:sp macro="" textlink="">
      <xdr:nvSpPr>
        <xdr:cNvPr id="269" name="楕円 268"/>
        <xdr:cNvSpPr/>
      </xdr:nvSpPr>
      <xdr:spPr>
        <a:xfrm>
          <a:off x="138430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53992</xdr:rowOff>
    </xdr:from>
    <xdr:ext cx="762000" cy="259045"/>
    <xdr:sp macro="" textlink="">
      <xdr:nvSpPr>
        <xdr:cNvPr id="270" name="テキスト ボックス 269"/>
        <xdr:cNvSpPr txBox="1"/>
      </xdr:nvSpPr>
      <xdr:spPr>
        <a:xfrm>
          <a:off x="13512800" y="999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156210</xdr:rowOff>
    </xdr:from>
    <xdr:to>
      <xdr:col>65</xdr:col>
      <xdr:colOff>53975</xdr:colOff>
      <xdr:row>58</xdr:row>
      <xdr:rowOff>86360</xdr:rowOff>
    </xdr:to>
    <xdr:sp macro="" textlink="">
      <xdr:nvSpPr>
        <xdr:cNvPr id="271" name="楕円 270"/>
        <xdr:cNvSpPr/>
      </xdr:nvSpPr>
      <xdr:spPr>
        <a:xfrm>
          <a:off x="12954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71137</xdr:rowOff>
    </xdr:from>
    <xdr:ext cx="762000" cy="259045"/>
    <xdr:sp macro="" textlink="">
      <xdr:nvSpPr>
        <xdr:cNvPr id="272" name="テキスト ボックス 271"/>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各種団体に対する補助金について、住民の協力を得て一律での削減を実施するとともに、費用対効果を検証し、必要な見直しを行っていることなどにより、類似団体平均を下回って推移している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さらに</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今後は団体に対する補助金については、事業内容に応じた補助に切り替えるなど、成果の検証や見直しを行い、補助費の抑制に努める。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7" name="直線コネクタ 296"/>
        <xdr:cNvCxnSpPr/>
      </xdr:nvCxnSpPr>
      <xdr:spPr>
        <a:xfrm flipV="1">
          <a:off x="16510000" y="575513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298" name="補助費等最小値テキスト"/>
        <xdr:cNvSpPr txBox="1"/>
      </xdr:nvSpPr>
      <xdr:spPr>
        <a:xfrm>
          <a:off x="16598900" y="71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299" name="直線コネクタ 298"/>
        <xdr:cNvCxnSpPr/>
      </xdr:nvCxnSpPr>
      <xdr:spPr>
        <a:xfrm>
          <a:off x="16421100" y="714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0"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1" name="直線コネクタ 300"/>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36</xdr:row>
      <xdr:rowOff>44704</xdr:rowOff>
    </xdr:to>
    <xdr:cxnSp macro="">
      <xdr:nvCxnSpPr>
        <xdr:cNvPr id="302" name="直線コネクタ 301"/>
        <xdr:cNvCxnSpPr/>
      </xdr:nvCxnSpPr>
      <xdr:spPr>
        <a:xfrm flipV="1">
          <a:off x="15671800" y="62031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3"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4" name="フローチャート: 判断 303"/>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36</xdr:row>
      <xdr:rowOff>44704</xdr:rowOff>
    </xdr:to>
    <xdr:cxnSp macro="">
      <xdr:nvCxnSpPr>
        <xdr:cNvPr id="305" name="直線コネクタ 304"/>
        <xdr:cNvCxnSpPr/>
      </xdr:nvCxnSpPr>
      <xdr:spPr>
        <a:xfrm>
          <a:off x="14782800" y="62031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6" name="フローチャート: 判断 305"/>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07" name="テキスト ボックス 306"/>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156718</xdr:rowOff>
    </xdr:from>
    <xdr:to>
      <xdr:col>73</xdr:col>
      <xdr:colOff>180975</xdr:colOff>
      <xdr:row>36</xdr:row>
      <xdr:rowOff>30988</xdr:rowOff>
    </xdr:to>
    <xdr:cxnSp macro="">
      <xdr:nvCxnSpPr>
        <xdr:cNvPr id="308" name="直線コネクタ 307"/>
        <xdr:cNvCxnSpPr/>
      </xdr:nvCxnSpPr>
      <xdr:spPr>
        <a:xfrm>
          <a:off x="13893800" y="61574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9" name="フローチャート: 判断 308"/>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0" name="テキスト ボックス 309"/>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143002</xdr:rowOff>
    </xdr:from>
    <xdr:to>
      <xdr:col>69</xdr:col>
      <xdr:colOff>92075</xdr:colOff>
      <xdr:row>35</xdr:row>
      <xdr:rowOff>156718</xdr:rowOff>
    </xdr:to>
    <xdr:cxnSp macro="">
      <xdr:nvCxnSpPr>
        <xdr:cNvPr id="311" name="直線コネクタ 310"/>
        <xdr:cNvCxnSpPr/>
      </xdr:nvCxnSpPr>
      <xdr:spPr>
        <a:xfrm>
          <a:off x="13004800" y="61437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2" name="フローチャート: 判断 311"/>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3" name="テキスト ボックス 312"/>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4" name="フローチャート: 判断 313"/>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5" name="テキスト ボックス 314"/>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21" name="楕円 320"/>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22" name="補助費等該当値テキスト"/>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165354</xdr:rowOff>
    </xdr:from>
    <xdr:to>
      <xdr:col>78</xdr:col>
      <xdr:colOff>120650</xdr:colOff>
      <xdr:row>36</xdr:row>
      <xdr:rowOff>95504</xdr:rowOff>
    </xdr:to>
    <xdr:sp macro="" textlink="">
      <xdr:nvSpPr>
        <xdr:cNvPr id="323" name="楕円 322"/>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105681</xdr:rowOff>
    </xdr:from>
    <xdr:ext cx="736600" cy="259045"/>
    <xdr:sp macro="" textlink="">
      <xdr:nvSpPr>
        <xdr:cNvPr id="324" name="テキスト ボックス 323"/>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25" name="楕円 324"/>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26" name="テキスト ボックス 325"/>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105918</xdr:rowOff>
    </xdr:from>
    <xdr:to>
      <xdr:col>69</xdr:col>
      <xdr:colOff>142875</xdr:colOff>
      <xdr:row>36</xdr:row>
      <xdr:rowOff>36068</xdr:rowOff>
    </xdr:to>
    <xdr:sp macro="" textlink="">
      <xdr:nvSpPr>
        <xdr:cNvPr id="327" name="楕円 326"/>
        <xdr:cNvSpPr/>
      </xdr:nvSpPr>
      <xdr:spPr>
        <a:xfrm>
          <a:off x="13843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28" name="テキスト ボックス 327"/>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92202</xdr:rowOff>
    </xdr:from>
    <xdr:to>
      <xdr:col>65</xdr:col>
      <xdr:colOff>53975</xdr:colOff>
      <xdr:row>36</xdr:row>
      <xdr:rowOff>22352</xdr:rowOff>
    </xdr:to>
    <xdr:sp macro="" textlink="">
      <xdr:nvSpPr>
        <xdr:cNvPr id="329" name="楕円 328"/>
        <xdr:cNvSpPr/>
      </xdr:nvSpPr>
      <xdr:spPr>
        <a:xfrm>
          <a:off x="12954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32529</xdr:rowOff>
    </xdr:from>
    <xdr:ext cx="762000" cy="259045"/>
    <xdr:sp macro="" textlink="">
      <xdr:nvSpPr>
        <xdr:cNvPr id="330" name="テキスト ボックス 329"/>
        <xdr:cNvSpPr txBox="1"/>
      </xdr:nvSpPr>
      <xdr:spPr>
        <a:xfrm>
          <a:off x="12623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50" b="0" i="0" baseline="0">
              <a:solidFill>
                <a:schemeClr val="tx1"/>
              </a:solidFill>
              <a:effectLst/>
              <a:latin typeface="ＭＳ Ｐゴシック" panose="020B0600070205080204" pitchFamily="50" charset="-128"/>
              <a:ea typeface="ＭＳ Ｐゴシック" panose="020B0600070205080204" pitchFamily="50" charset="-128"/>
              <a:cs typeface="+mn-cs"/>
            </a:rPr>
            <a:t>　道路等の社会資本整備に加え、観光施設整備等に多額の地方債を発行したことに伴い、類似団体平均を大きく上回っていたが、</a:t>
          </a:r>
          <a:r>
            <a:rPr lang="en-US" altLang="ja-JP" sz="1150" b="0" i="0" baseline="0">
              <a:solidFill>
                <a:schemeClr val="tx1"/>
              </a:solidFill>
              <a:effectLst/>
              <a:latin typeface="ＭＳ Ｐゴシック" panose="020B0600070205080204" pitchFamily="50" charset="-128"/>
              <a:ea typeface="ＭＳ Ｐゴシック" panose="020B0600070205080204" pitchFamily="50" charset="-128"/>
              <a:cs typeface="+mn-cs"/>
            </a:rPr>
            <a:t>16</a:t>
          </a:r>
          <a:r>
            <a:rPr lang="ja-JP" altLang="ja-JP" sz="1150" b="0" i="0" baseline="0">
              <a:solidFill>
                <a:schemeClr val="tx1"/>
              </a:solidFill>
              <a:effectLst/>
              <a:latin typeface="ＭＳ Ｐゴシック" panose="020B0600070205080204" pitchFamily="50" charset="-128"/>
              <a:ea typeface="ＭＳ Ｐゴシック" panose="020B0600070205080204" pitchFamily="50" charset="-128"/>
              <a:cs typeface="+mn-cs"/>
            </a:rPr>
            <a:t>年度から</a:t>
          </a:r>
          <a:r>
            <a:rPr lang="en-US" altLang="ja-JP" sz="1150" b="0" i="0" baseline="0">
              <a:solidFill>
                <a:schemeClr val="tx1"/>
              </a:solidFill>
              <a:effectLst/>
              <a:latin typeface="ＭＳ Ｐゴシック" panose="020B0600070205080204" pitchFamily="50" charset="-128"/>
              <a:ea typeface="ＭＳ Ｐゴシック" panose="020B0600070205080204" pitchFamily="50" charset="-128"/>
              <a:cs typeface="+mn-cs"/>
            </a:rPr>
            <a:t>23</a:t>
          </a:r>
          <a:r>
            <a:rPr lang="ja-JP" altLang="ja-JP" sz="1150" b="0" i="0" baseline="0">
              <a:solidFill>
                <a:schemeClr val="tx1"/>
              </a:solidFill>
              <a:effectLst/>
              <a:latin typeface="ＭＳ Ｐゴシック" panose="020B0600070205080204" pitchFamily="50" charset="-128"/>
              <a:ea typeface="ＭＳ Ｐゴシック" panose="020B0600070205080204" pitchFamily="50" charset="-128"/>
              <a:cs typeface="+mn-cs"/>
            </a:rPr>
            <a:t>年度に建設事業等に係る起債発行抑制施策や起債の繰上償還を実施したことにより、</a:t>
          </a:r>
          <a:r>
            <a:rPr lang="en-US" altLang="ja-JP" sz="1150" b="0" i="0" baseline="0">
              <a:solidFill>
                <a:schemeClr val="tx1"/>
              </a:solidFill>
              <a:effectLst/>
              <a:latin typeface="ＭＳ Ｐゴシック" panose="020B0600070205080204" pitchFamily="50" charset="-128"/>
              <a:ea typeface="ＭＳ Ｐゴシック" panose="020B0600070205080204" pitchFamily="50" charset="-128"/>
              <a:cs typeface="+mn-cs"/>
            </a:rPr>
            <a:t>27</a:t>
          </a:r>
          <a:r>
            <a:rPr lang="ja-JP" altLang="ja-JP" sz="1150" b="0" i="0" baseline="0">
              <a:solidFill>
                <a:schemeClr val="tx1"/>
              </a:solidFill>
              <a:effectLst/>
              <a:latin typeface="ＭＳ Ｐゴシック" panose="020B0600070205080204" pitchFamily="50" charset="-128"/>
              <a:ea typeface="ＭＳ Ｐゴシック" panose="020B0600070205080204" pitchFamily="50" charset="-128"/>
              <a:cs typeface="+mn-cs"/>
            </a:rPr>
            <a:t>年度決算からは類似団体平均を下回っている。</a:t>
          </a:r>
          <a:r>
            <a:rPr lang="ja-JP" altLang="en-US" sz="1150" b="0" i="0" baseline="0">
              <a:solidFill>
                <a:schemeClr val="tx1"/>
              </a:solidFill>
              <a:effectLst/>
              <a:latin typeface="ＭＳ Ｐゴシック" panose="020B0600070205080204" pitchFamily="50" charset="-128"/>
              <a:ea typeface="ＭＳ Ｐゴシック" panose="020B0600070205080204" pitchFamily="50" charset="-128"/>
              <a:cs typeface="+mn-cs"/>
            </a:rPr>
            <a:t>しかしながら、</a:t>
          </a:r>
          <a:r>
            <a:rPr lang="ja-JP" altLang="ja-JP" sz="1150" b="0" i="0" baseline="0">
              <a:solidFill>
                <a:schemeClr val="tx1"/>
              </a:solidFill>
              <a:effectLst/>
              <a:latin typeface="ＭＳ Ｐゴシック" panose="020B0600070205080204" pitchFamily="50" charset="-128"/>
              <a:ea typeface="ＭＳ Ｐゴシック" panose="020B0600070205080204" pitchFamily="50" charset="-128"/>
              <a:cs typeface="+mn-cs"/>
            </a:rPr>
            <a:t>近年の大型建設事業の実施により、</a:t>
          </a:r>
          <a:r>
            <a:rPr lang="ja-JP" altLang="en-US" sz="1150" b="0" i="0" baseline="0">
              <a:solidFill>
                <a:schemeClr val="tx1"/>
              </a:solidFill>
              <a:effectLst/>
              <a:latin typeface="ＭＳ Ｐゴシック" panose="020B0600070205080204" pitchFamily="50" charset="-128"/>
              <a:ea typeface="ＭＳ Ｐゴシック" panose="020B0600070205080204" pitchFamily="50" charset="-128"/>
              <a:cs typeface="+mn-cs"/>
            </a:rPr>
            <a:t>令和元年度は対前年度比で</a:t>
          </a:r>
          <a:r>
            <a:rPr lang="en-US" altLang="ja-JP" sz="1150" b="0" i="0" baseline="0">
              <a:solidFill>
                <a:schemeClr val="tx1"/>
              </a:solidFill>
              <a:effectLst/>
              <a:latin typeface="ＭＳ Ｐゴシック" panose="020B0600070205080204" pitchFamily="50" charset="-128"/>
              <a:ea typeface="ＭＳ Ｐゴシック" panose="020B0600070205080204" pitchFamily="50" charset="-128"/>
              <a:cs typeface="+mn-cs"/>
            </a:rPr>
            <a:t>0.9</a:t>
          </a:r>
          <a:r>
            <a:rPr lang="ja-JP" altLang="en-US" sz="1150" b="0" i="0" baseline="0">
              <a:solidFill>
                <a:schemeClr val="tx1"/>
              </a:solidFill>
              <a:effectLst/>
              <a:latin typeface="ＭＳ Ｐゴシック" panose="020B0600070205080204" pitchFamily="50" charset="-128"/>
              <a:ea typeface="ＭＳ Ｐゴシック" panose="020B0600070205080204" pitchFamily="50" charset="-128"/>
              <a:cs typeface="+mn-cs"/>
            </a:rPr>
            <a:t>％高くなっている。</a:t>
          </a:r>
          <a:r>
            <a:rPr lang="ja-JP" altLang="ja-JP" sz="1150" b="0" i="0" baseline="0">
              <a:solidFill>
                <a:schemeClr val="tx1"/>
              </a:solidFill>
              <a:effectLst/>
              <a:latin typeface="ＭＳ Ｐゴシック" panose="020B0600070205080204" pitchFamily="50" charset="-128"/>
              <a:ea typeface="ＭＳ Ｐゴシック" panose="020B0600070205080204" pitchFamily="50" charset="-128"/>
              <a:cs typeface="+mn-cs"/>
            </a:rPr>
            <a:t>今後</a:t>
          </a:r>
          <a:r>
            <a:rPr lang="ja-JP" altLang="en-US" sz="1150" b="0" i="0" baseline="0">
              <a:solidFill>
                <a:schemeClr val="tx1"/>
              </a:solidFill>
              <a:effectLst/>
              <a:latin typeface="ＭＳ Ｐゴシック" panose="020B0600070205080204" pitchFamily="50" charset="-128"/>
              <a:ea typeface="ＭＳ Ｐゴシック" panose="020B0600070205080204" pitchFamily="50" charset="-128"/>
              <a:cs typeface="+mn-cs"/>
            </a:rPr>
            <a:t>は</a:t>
          </a:r>
          <a:r>
            <a:rPr lang="ja-JP" altLang="ja-JP" sz="1150" b="0" i="0" baseline="0">
              <a:solidFill>
                <a:schemeClr val="tx1"/>
              </a:solidFill>
              <a:effectLst/>
              <a:latin typeface="ＭＳ Ｐゴシック" panose="020B0600070205080204" pitchFamily="50" charset="-128"/>
              <a:ea typeface="ＭＳ Ｐゴシック" panose="020B0600070205080204" pitchFamily="50" charset="-128"/>
              <a:cs typeface="+mn-cs"/>
            </a:rPr>
            <a:t>、公共施設等総合管理計画等に基づき、既存公共施設の有効活用や統廃合のほか、事業の厳選により建設事業費を抑制することで、地方債発行の抑制に努める。</a:t>
          </a:r>
          <a:endParaRPr lang="ja-JP" altLang="ja-JP" sz="115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6" name="テキスト ボックス 34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8" name="テキスト ボックス 34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0" name="テキスト ボックス 34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2" name="テキスト ボックス 35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4" name="テキスト ボックス 35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6" name="テキスト ボックス 35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59" name="直線コネクタ 358"/>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0"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1" name="直線コネクタ 360"/>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2" name="公債費最大値テキスト"/>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3" name="直線コネクタ 362"/>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2902</xdr:rowOff>
    </xdr:from>
    <xdr:to>
      <xdr:col>24</xdr:col>
      <xdr:colOff>25400</xdr:colOff>
      <xdr:row>76</xdr:row>
      <xdr:rowOff>32294</xdr:rowOff>
    </xdr:to>
    <xdr:cxnSp macro="">
      <xdr:nvCxnSpPr>
        <xdr:cNvPr id="364" name="直線コネクタ 363"/>
        <xdr:cNvCxnSpPr/>
      </xdr:nvCxnSpPr>
      <xdr:spPr>
        <a:xfrm>
          <a:off x="3987800" y="13033102"/>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164209</xdr:rowOff>
    </xdr:from>
    <xdr:ext cx="762000" cy="259045"/>
    <xdr:sp macro="" textlink="">
      <xdr:nvSpPr>
        <xdr:cNvPr id="365" name="公債費平均値テキスト"/>
        <xdr:cNvSpPr txBox="1"/>
      </xdr:nvSpPr>
      <xdr:spPr>
        <a:xfrm>
          <a:off x="4914900" y="1302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6" name="フローチャート: 判断 365"/>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2902</xdr:rowOff>
    </xdr:from>
    <xdr:to>
      <xdr:col>19</xdr:col>
      <xdr:colOff>187325</xdr:colOff>
      <xdr:row>76</xdr:row>
      <xdr:rowOff>6169</xdr:rowOff>
    </xdr:to>
    <xdr:cxnSp macro="">
      <xdr:nvCxnSpPr>
        <xdr:cNvPr id="367" name="直線コネクタ 366"/>
        <xdr:cNvCxnSpPr/>
      </xdr:nvCxnSpPr>
      <xdr:spPr>
        <a:xfrm flipV="1">
          <a:off x="3098800" y="130331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68" name="フローチャート: 判断 367"/>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69" name="テキスト ボックス 368"/>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82913</xdr:rowOff>
    </xdr:from>
    <xdr:to>
      <xdr:col>15</xdr:col>
      <xdr:colOff>98425</xdr:colOff>
      <xdr:row>76</xdr:row>
      <xdr:rowOff>6169</xdr:rowOff>
    </xdr:to>
    <xdr:cxnSp macro="">
      <xdr:nvCxnSpPr>
        <xdr:cNvPr id="370" name="直線コネクタ 369"/>
        <xdr:cNvCxnSpPr/>
      </xdr:nvCxnSpPr>
      <xdr:spPr>
        <a:xfrm>
          <a:off x="2209800" y="12941663"/>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1" name="フローチャート: 判断 370"/>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97263</xdr:rowOff>
    </xdr:from>
    <xdr:ext cx="762000" cy="259045"/>
    <xdr:sp macro="" textlink="">
      <xdr:nvSpPr>
        <xdr:cNvPr id="372" name="テキスト ボックス 371"/>
        <xdr:cNvSpPr txBox="1"/>
      </xdr:nvSpPr>
      <xdr:spPr>
        <a:xfrm>
          <a:off x="27178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82913</xdr:rowOff>
    </xdr:from>
    <xdr:to>
      <xdr:col>11</xdr:col>
      <xdr:colOff>9525</xdr:colOff>
      <xdr:row>75</xdr:row>
      <xdr:rowOff>122101</xdr:rowOff>
    </xdr:to>
    <xdr:cxnSp macro="">
      <xdr:nvCxnSpPr>
        <xdr:cNvPr id="373" name="直線コネクタ 372"/>
        <xdr:cNvCxnSpPr/>
      </xdr:nvCxnSpPr>
      <xdr:spPr>
        <a:xfrm flipV="1">
          <a:off x="1320800" y="1294166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4" name="フローチャート: 判断 373"/>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58075</xdr:rowOff>
    </xdr:from>
    <xdr:ext cx="762000" cy="259045"/>
    <xdr:sp macro="" textlink="">
      <xdr:nvSpPr>
        <xdr:cNvPr id="375" name="テキスト ボックス 374"/>
        <xdr:cNvSpPr txBox="1"/>
      </xdr:nvSpPr>
      <xdr:spPr>
        <a:xfrm>
          <a:off x="1828800" y="1308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117022</xdr:rowOff>
    </xdr:from>
    <xdr:to>
      <xdr:col>6</xdr:col>
      <xdr:colOff>171450</xdr:colOff>
      <xdr:row>76</xdr:row>
      <xdr:rowOff>47172</xdr:rowOff>
    </xdr:to>
    <xdr:sp macro="" textlink="">
      <xdr:nvSpPr>
        <xdr:cNvPr id="376" name="フローチャート: 判断 375"/>
        <xdr:cNvSpPr/>
      </xdr:nvSpPr>
      <xdr:spPr>
        <a:xfrm>
          <a:off x="1270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31948</xdr:rowOff>
    </xdr:from>
    <xdr:ext cx="762000" cy="259045"/>
    <xdr:sp macro="" textlink="">
      <xdr:nvSpPr>
        <xdr:cNvPr id="377" name="テキスト ボックス 376"/>
        <xdr:cNvSpPr txBox="1"/>
      </xdr:nvSpPr>
      <xdr:spPr>
        <a:xfrm>
          <a:off x="939800" y="130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152944</xdr:rowOff>
    </xdr:from>
    <xdr:to>
      <xdr:col>24</xdr:col>
      <xdr:colOff>76200</xdr:colOff>
      <xdr:row>76</xdr:row>
      <xdr:rowOff>83094</xdr:rowOff>
    </xdr:to>
    <xdr:sp macro="" textlink="">
      <xdr:nvSpPr>
        <xdr:cNvPr id="383" name="楕円 382"/>
        <xdr:cNvSpPr/>
      </xdr:nvSpPr>
      <xdr:spPr>
        <a:xfrm>
          <a:off x="47752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169471</xdr:rowOff>
    </xdr:from>
    <xdr:ext cx="762000" cy="259045"/>
    <xdr:sp macro="" textlink="">
      <xdr:nvSpPr>
        <xdr:cNvPr id="384" name="公債費該当値テキスト"/>
        <xdr:cNvSpPr txBox="1"/>
      </xdr:nvSpPr>
      <xdr:spPr>
        <a:xfrm>
          <a:off x="4914900" y="1285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123553</xdr:rowOff>
    </xdr:from>
    <xdr:to>
      <xdr:col>20</xdr:col>
      <xdr:colOff>38100</xdr:colOff>
      <xdr:row>76</xdr:row>
      <xdr:rowOff>53702</xdr:rowOff>
    </xdr:to>
    <xdr:sp macro="" textlink="">
      <xdr:nvSpPr>
        <xdr:cNvPr id="385" name="楕円 384"/>
        <xdr:cNvSpPr/>
      </xdr:nvSpPr>
      <xdr:spPr>
        <a:xfrm>
          <a:off x="3937000" y="129823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63880</xdr:rowOff>
    </xdr:from>
    <xdr:ext cx="736600" cy="259045"/>
    <xdr:sp macro="" textlink="">
      <xdr:nvSpPr>
        <xdr:cNvPr id="386" name="テキスト ボックス 385"/>
        <xdr:cNvSpPr txBox="1"/>
      </xdr:nvSpPr>
      <xdr:spPr>
        <a:xfrm>
          <a:off x="3606800" y="12751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126819</xdr:rowOff>
    </xdr:from>
    <xdr:to>
      <xdr:col>15</xdr:col>
      <xdr:colOff>149225</xdr:colOff>
      <xdr:row>76</xdr:row>
      <xdr:rowOff>56969</xdr:rowOff>
    </xdr:to>
    <xdr:sp macro="" textlink="">
      <xdr:nvSpPr>
        <xdr:cNvPr id="387" name="楕円 386"/>
        <xdr:cNvSpPr/>
      </xdr:nvSpPr>
      <xdr:spPr>
        <a:xfrm>
          <a:off x="30480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67146</xdr:rowOff>
    </xdr:from>
    <xdr:ext cx="762000" cy="259045"/>
    <xdr:sp macro="" textlink="">
      <xdr:nvSpPr>
        <xdr:cNvPr id="388" name="テキスト ボックス 387"/>
        <xdr:cNvSpPr txBox="1"/>
      </xdr:nvSpPr>
      <xdr:spPr>
        <a:xfrm>
          <a:off x="2717800" y="1275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32113</xdr:rowOff>
    </xdr:from>
    <xdr:to>
      <xdr:col>11</xdr:col>
      <xdr:colOff>60325</xdr:colOff>
      <xdr:row>75</xdr:row>
      <xdr:rowOff>133713</xdr:rowOff>
    </xdr:to>
    <xdr:sp macro="" textlink="">
      <xdr:nvSpPr>
        <xdr:cNvPr id="389" name="楕円 388"/>
        <xdr:cNvSpPr/>
      </xdr:nvSpPr>
      <xdr:spPr>
        <a:xfrm>
          <a:off x="2159000" y="1289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143890</xdr:rowOff>
    </xdr:from>
    <xdr:ext cx="762000" cy="259045"/>
    <xdr:sp macro="" textlink="">
      <xdr:nvSpPr>
        <xdr:cNvPr id="390" name="テキスト ボックス 389"/>
        <xdr:cNvSpPr txBox="1"/>
      </xdr:nvSpPr>
      <xdr:spPr>
        <a:xfrm>
          <a:off x="1828800" y="1265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71301</xdr:rowOff>
    </xdr:from>
    <xdr:to>
      <xdr:col>6</xdr:col>
      <xdr:colOff>171450</xdr:colOff>
      <xdr:row>76</xdr:row>
      <xdr:rowOff>1451</xdr:rowOff>
    </xdr:to>
    <xdr:sp macro="" textlink="">
      <xdr:nvSpPr>
        <xdr:cNvPr id="391" name="楕円 390"/>
        <xdr:cNvSpPr/>
      </xdr:nvSpPr>
      <xdr:spPr>
        <a:xfrm>
          <a:off x="1270000" y="1293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11628</xdr:rowOff>
    </xdr:from>
    <xdr:ext cx="762000" cy="259045"/>
    <xdr:sp macro="" textlink="">
      <xdr:nvSpPr>
        <xdr:cNvPr id="392" name="テキスト ボックス 391"/>
        <xdr:cNvSpPr txBox="1"/>
      </xdr:nvSpPr>
      <xdr:spPr>
        <a:xfrm>
          <a:off x="939800" y="1269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　近年は、小学校大規模改修事業や定住住宅建設事業等、町の重要施策を推進するため普通建設事業費が増加しており、公債費以外の比率が悪化傾向で推移している。特に平成</a:t>
          </a:r>
          <a:r>
            <a:rPr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年度は、</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７</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月豪雨災害の影響により、被災者の生活を再建するための経費</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等で大きく悪化したため、令和元年度は対前年度比で</a:t>
          </a:r>
          <a:r>
            <a:rPr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3.2</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％改善したものの、依然として類似団体平均を上回っている。</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今後は、公共施設の老朽化による公共施設長寿命化対策事業費の増加が懸念されるが、公共施設等総合管理計画に基づき、施設の統廃合も含めた適正整備を行い、事業費の抑制に努める。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18" name="直線コネクタ 417"/>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19" name="公債費以外最小値テキスト"/>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0" name="直線コネクタ 419"/>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28702</xdr:rowOff>
    </xdr:from>
    <xdr:to>
      <xdr:col>82</xdr:col>
      <xdr:colOff>107950</xdr:colOff>
      <xdr:row>77</xdr:row>
      <xdr:rowOff>101854</xdr:rowOff>
    </xdr:to>
    <xdr:cxnSp macro="">
      <xdr:nvCxnSpPr>
        <xdr:cNvPr id="423" name="直線コネクタ 422"/>
        <xdr:cNvCxnSpPr/>
      </xdr:nvCxnSpPr>
      <xdr:spPr>
        <a:xfrm flipV="1">
          <a:off x="15671800" y="1323035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24"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12700</xdr:rowOff>
    </xdr:from>
    <xdr:to>
      <xdr:col>78</xdr:col>
      <xdr:colOff>69850</xdr:colOff>
      <xdr:row>77</xdr:row>
      <xdr:rowOff>101854</xdr:rowOff>
    </xdr:to>
    <xdr:cxnSp macro="">
      <xdr:nvCxnSpPr>
        <xdr:cNvPr id="426" name="直線コネクタ 425"/>
        <xdr:cNvCxnSpPr/>
      </xdr:nvCxnSpPr>
      <xdr:spPr>
        <a:xfrm>
          <a:off x="14782800" y="13214350"/>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7" name="フローチャート: 判断 426"/>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28" name="テキスト ボックス 427"/>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127000</xdr:rowOff>
    </xdr:from>
    <xdr:to>
      <xdr:col>73</xdr:col>
      <xdr:colOff>180975</xdr:colOff>
      <xdr:row>77</xdr:row>
      <xdr:rowOff>12700</xdr:rowOff>
    </xdr:to>
    <xdr:cxnSp macro="">
      <xdr:nvCxnSpPr>
        <xdr:cNvPr id="429" name="直線コネクタ 428"/>
        <xdr:cNvCxnSpPr/>
      </xdr:nvCxnSpPr>
      <xdr:spPr>
        <a:xfrm>
          <a:off x="13893800" y="13157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0" name="フローチャート: 判断 429"/>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1" name="テキスト ボックス 430"/>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40132</xdr:rowOff>
    </xdr:from>
    <xdr:to>
      <xdr:col>69</xdr:col>
      <xdr:colOff>92075</xdr:colOff>
      <xdr:row>76</xdr:row>
      <xdr:rowOff>127000</xdr:rowOff>
    </xdr:to>
    <xdr:cxnSp macro="">
      <xdr:nvCxnSpPr>
        <xdr:cNvPr id="432" name="直線コネクタ 431"/>
        <xdr:cNvCxnSpPr/>
      </xdr:nvCxnSpPr>
      <xdr:spPr>
        <a:xfrm>
          <a:off x="13004800" y="130703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3" name="フローチャート: 判断 432"/>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4" name="テキスト ボックス 433"/>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5335</xdr:rowOff>
    </xdr:from>
    <xdr:to>
      <xdr:col>65</xdr:col>
      <xdr:colOff>53975</xdr:colOff>
      <xdr:row>76</xdr:row>
      <xdr:rowOff>106935</xdr:rowOff>
    </xdr:to>
    <xdr:sp macro="" textlink="">
      <xdr:nvSpPr>
        <xdr:cNvPr id="435" name="フローチャート: 判断 434"/>
        <xdr:cNvSpPr/>
      </xdr:nvSpPr>
      <xdr:spPr>
        <a:xfrm>
          <a:off x="12954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91712</xdr:rowOff>
    </xdr:from>
    <xdr:ext cx="762000" cy="259045"/>
    <xdr:sp macro="" textlink="">
      <xdr:nvSpPr>
        <xdr:cNvPr id="436" name="テキスト ボックス 435"/>
        <xdr:cNvSpPr txBox="1"/>
      </xdr:nvSpPr>
      <xdr:spPr>
        <a:xfrm>
          <a:off x="12623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42" name="楕円 441"/>
        <xdr:cNvSpPr/>
      </xdr:nvSpPr>
      <xdr:spPr>
        <a:xfrm>
          <a:off x="16459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121429</xdr:rowOff>
    </xdr:from>
    <xdr:ext cx="762000" cy="259045"/>
    <xdr:sp macro="" textlink="">
      <xdr:nvSpPr>
        <xdr:cNvPr id="443" name="公債費以外該当値テキスト"/>
        <xdr:cNvSpPr txBox="1"/>
      </xdr:nvSpPr>
      <xdr:spPr>
        <a:xfrm>
          <a:off x="165989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51054</xdr:rowOff>
    </xdr:from>
    <xdr:to>
      <xdr:col>78</xdr:col>
      <xdr:colOff>120650</xdr:colOff>
      <xdr:row>77</xdr:row>
      <xdr:rowOff>152654</xdr:rowOff>
    </xdr:to>
    <xdr:sp macro="" textlink="">
      <xdr:nvSpPr>
        <xdr:cNvPr id="444" name="楕円 443"/>
        <xdr:cNvSpPr/>
      </xdr:nvSpPr>
      <xdr:spPr>
        <a:xfrm>
          <a:off x="15621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137431</xdr:rowOff>
    </xdr:from>
    <xdr:ext cx="736600" cy="259045"/>
    <xdr:sp macro="" textlink="">
      <xdr:nvSpPr>
        <xdr:cNvPr id="445" name="テキスト ボックス 444"/>
        <xdr:cNvSpPr txBox="1"/>
      </xdr:nvSpPr>
      <xdr:spPr>
        <a:xfrm>
          <a:off x="15290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133350</xdr:rowOff>
    </xdr:from>
    <xdr:to>
      <xdr:col>74</xdr:col>
      <xdr:colOff>31750</xdr:colOff>
      <xdr:row>77</xdr:row>
      <xdr:rowOff>63500</xdr:rowOff>
    </xdr:to>
    <xdr:sp macro="" textlink="">
      <xdr:nvSpPr>
        <xdr:cNvPr id="446" name="楕円 445"/>
        <xdr:cNvSpPr/>
      </xdr:nvSpPr>
      <xdr:spPr>
        <a:xfrm>
          <a:off x="14732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73677</xdr:rowOff>
    </xdr:from>
    <xdr:ext cx="762000" cy="259045"/>
    <xdr:sp macro="" textlink="">
      <xdr:nvSpPr>
        <xdr:cNvPr id="447" name="テキスト ボックス 446"/>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76200</xdr:rowOff>
    </xdr:from>
    <xdr:to>
      <xdr:col>69</xdr:col>
      <xdr:colOff>142875</xdr:colOff>
      <xdr:row>77</xdr:row>
      <xdr:rowOff>6350</xdr:rowOff>
    </xdr:to>
    <xdr:sp macro="" textlink="">
      <xdr:nvSpPr>
        <xdr:cNvPr id="448" name="楕円 447"/>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49" name="テキスト ボックス 448"/>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160782</xdr:rowOff>
    </xdr:from>
    <xdr:to>
      <xdr:col>65</xdr:col>
      <xdr:colOff>53975</xdr:colOff>
      <xdr:row>76</xdr:row>
      <xdr:rowOff>90932</xdr:rowOff>
    </xdr:to>
    <xdr:sp macro="" textlink="">
      <xdr:nvSpPr>
        <xdr:cNvPr id="450" name="楕円 449"/>
        <xdr:cNvSpPr/>
      </xdr:nvSpPr>
      <xdr:spPr>
        <a:xfrm>
          <a:off x="12954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101109</xdr:rowOff>
    </xdr:from>
    <xdr:ext cx="762000" cy="259045"/>
    <xdr:sp macro="" textlink="">
      <xdr:nvSpPr>
        <xdr:cNvPr id="451" name="テキスト ボックス 450"/>
        <xdr:cNvSpPr txBox="1"/>
      </xdr:nvSpPr>
      <xdr:spPr>
        <a:xfrm>
          <a:off x="12623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xdr:cNvSpPr txBox="1"/>
      </xdr:nvSpPr>
      <xdr:spPr>
        <a:xfrm>
          <a:off x="5740400" y="34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154177</xdr:rowOff>
    </xdr:from>
    <xdr:to>
      <xdr:col>29</xdr:col>
      <xdr:colOff>127000</xdr:colOff>
      <xdr:row>18</xdr:row>
      <xdr:rowOff>162561</xdr:rowOff>
    </xdr:to>
    <xdr:cxnSp macro="">
      <xdr:nvCxnSpPr>
        <xdr:cNvPr id="51" name="直線コネクタ 50"/>
        <xdr:cNvCxnSpPr/>
      </xdr:nvCxnSpPr>
      <xdr:spPr bwMode="auto">
        <a:xfrm flipV="1">
          <a:off x="5003800" y="3287902"/>
          <a:ext cx="647700" cy="8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171058</xdr:rowOff>
    </xdr:from>
    <xdr:ext cx="762000" cy="259045"/>
    <xdr:sp macro="" textlink="">
      <xdr:nvSpPr>
        <xdr:cNvPr id="52" name="人口1人当たり決算額の推移平均値テキスト130"/>
        <xdr:cNvSpPr txBox="1"/>
      </xdr:nvSpPr>
      <xdr:spPr>
        <a:xfrm>
          <a:off x="5740400" y="296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162561</xdr:rowOff>
    </xdr:from>
    <xdr:to>
      <xdr:col>26</xdr:col>
      <xdr:colOff>50800</xdr:colOff>
      <xdr:row>19</xdr:row>
      <xdr:rowOff>20145</xdr:rowOff>
    </xdr:to>
    <xdr:cxnSp macro="">
      <xdr:nvCxnSpPr>
        <xdr:cNvPr id="54" name="直線コネクタ 53"/>
        <xdr:cNvCxnSpPr/>
      </xdr:nvCxnSpPr>
      <xdr:spPr bwMode="auto">
        <a:xfrm flipV="1">
          <a:off x="4305300" y="3296286"/>
          <a:ext cx="698500" cy="29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101211</xdr:rowOff>
    </xdr:from>
    <xdr:ext cx="736600" cy="259045"/>
    <xdr:sp macro="" textlink="">
      <xdr:nvSpPr>
        <xdr:cNvPr id="56" name="テキスト ボックス 55"/>
        <xdr:cNvSpPr txBox="1"/>
      </xdr:nvSpPr>
      <xdr:spPr>
        <a:xfrm>
          <a:off x="4622800" y="2892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20145</xdr:rowOff>
    </xdr:from>
    <xdr:to>
      <xdr:col>22</xdr:col>
      <xdr:colOff>114300</xdr:colOff>
      <xdr:row>19</xdr:row>
      <xdr:rowOff>32699</xdr:rowOff>
    </xdr:to>
    <xdr:cxnSp macro="">
      <xdr:nvCxnSpPr>
        <xdr:cNvPr id="57" name="直線コネクタ 56"/>
        <xdr:cNvCxnSpPr/>
      </xdr:nvCxnSpPr>
      <xdr:spPr bwMode="auto">
        <a:xfrm flipV="1">
          <a:off x="3606800" y="3325320"/>
          <a:ext cx="698500" cy="12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99611</xdr:rowOff>
    </xdr:from>
    <xdr:ext cx="762000" cy="259045"/>
    <xdr:sp macro="" textlink="">
      <xdr:nvSpPr>
        <xdr:cNvPr id="59" name="テキスト ボックス 58"/>
        <xdr:cNvSpPr txBox="1"/>
      </xdr:nvSpPr>
      <xdr:spPr>
        <a:xfrm>
          <a:off x="39243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32699</xdr:rowOff>
    </xdr:from>
    <xdr:to>
      <xdr:col>18</xdr:col>
      <xdr:colOff>177800</xdr:colOff>
      <xdr:row>19</xdr:row>
      <xdr:rowOff>36864</xdr:rowOff>
    </xdr:to>
    <xdr:cxnSp macro="">
      <xdr:nvCxnSpPr>
        <xdr:cNvPr id="60" name="直線コネクタ 59"/>
        <xdr:cNvCxnSpPr/>
      </xdr:nvCxnSpPr>
      <xdr:spPr bwMode="auto">
        <a:xfrm flipV="1">
          <a:off x="2908300" y="3337874"/>
          <a:ext cx="698500" cy="4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107651</xdr:rowOff>
    </xdr:from>
    <xdr:ext cx="762000" cy="259045"/>
    <xdr:sp macro="" textlink="">
      <xdr:nvSpPr>
        <xdr:cNvPr id="62" name="テキスト ボックス 61"/>
        <xdr:cNvSpPr txBox="1"/>
      </xdr:nvSpPr>
      <xdr:spPr>
        <a:xfrm>
          <a:off x="32258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45394</xdr:rowOff>
    </xdr:from>
    <xdr:to>
      <xdr:col>15</xdr:col>
      <xdr:colOff>101600</xdr:colOff>
      <xdr:row>18</xdr:row>
      <xdr:rowOff>146994</xdr:rowOff>
    </xdr:to>
    <xdr:sp macro="" textlink="">
      <xdr:nvSpPr>
        <xdr:cNvPr id="63" name="フローチャート: 判断 62"/>
        <xdr:cNvSpPr/>
      </xdr:nvSpPr>
      <xdr:spPr bwMode="auto">
        <a:xfrm>
          <a:off x="2857500" y="3179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157171</xdr:rowOff>
    </xdr:from>
    <xdr:ext cx="762000" cy="259045"/>
    <xdr:sp macro="" textlink="">
      <xdr:nvSpPr>
        <xdr:cNvPr id="64" name="テキスト ボックス 63"/>
        <xdr:cNvSpPr txBox="1"/>
      </xdr:nvSpPr>
      <xdr:spPr>
        <a:xfrm>
          <a:off x="2527300" y="294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103377</xdr:rowOff>
    </xdr:from>
    <xdr:to>
      <xdr:col>29</xdr:col>
      <xdr:colOff>177800</xdr:colOff>
      <xdr:row>19</xdr:row>
      <xdr:rowOff>33527</xdr:rowOff>
    </xdr:to>
    <xdr:sp macro="" textlink="">
      <xdr:nvSpPr>
        <xdr:cNvPr id="70" name="楕円 69"/>
        <xdr:cNvSpPr/>
      </xdr:nvSpPr>
      <xdr:spPr bwMode="auto">
        <a:xfrm>
          <a:off x="5600700" y="3237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75454</xdr:rowOff>
    </xdr:from>
    <xdr:ext cx="762000" cy="259045"/>
    <xdr:sp macro="" textlink="">
      <xdr:nvSpPr>
        <xdr:cNvPr id="71" name="人口1人当たり決算額の推移該当値テキスト130"/>
        <xdr:cNvSpPr txBox="1"/>
      </xdr:nvSpPr>
      <xdr:spPr>
        <a:xfrm>
          <a:off x="5740400" y="3209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111761</xdr:rowOff>
    </xdr:from>
    <xdr:to>
      <xdr:col>26</xdr:col>
      <xdr:colOff>101600</xdr:colOff>
      <xdr:row>19</xdr:row>
      <xdr:rowOff>41911</xdr:rowOff>
    </xdr:to>
    <xdr:sp macro="" textlink="">
      <xdr:nvSpPr>
        <xdr:cNvPr id="72" name="楕円 71"/>
        <xdr:cNvSpPr/>
      </xdr:nvSpPr>
      <xdr:spPr bwMode="auto">
        <a:xfrm>
          <a:off x="4953000" y="3245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26688</xdr:rowOff>
    </xdr:from>
    <xdr:ext cx="736600" cy="259045"/>
    <xdr:sp macro="" textlink="">
      <xdr:nvSpPr>
        <xdr:cNvPr id="73" name="テキスト ボックス 72"/>
        <xdr:cNvSpPr txBox="1"/>
      </xdr:nvSpPr>
      <xdr:spPr>
        <a:xfrm>
          <a:off x="4622800" y="3331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140795</xdr:rowOff>
    </xdr:from>
    <xdr:to>
      <xdr:col>22</xdr:col>
      <xdr:colOff>165100</xdr:colOff>
      <xdr:row>19</xdr:row>
      <xdr:rowOff>70945</xdr:rowOff>
    </xdr:to>
    <xdr:sp macro="" textlink="">
      <xdr:nvSpPr>
        <xdr:cNvPr id="74" name="楕円 73"/>
        <xdr:cNvSpPr/>
      </xdr:nvSpPr>
      <xdr:spPr bwMode="auto">
        <a:xfrm>
          <a:off x="4254500" y="3274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55722</xdr:rowOff>
    </xdr:from>
    <xdr:ext cx="762000" cy="259045"/>
    <xdr:sp macro="" textlink="">
      <xdr:nvSpPr>
        <xdr:cNvPr id="75" name="テキスト ボックス 74"/>
        <xdr:cNvSpPr txBox="1"/>
      </xdr:nvSpPr>
      <xdr:spPr>
        <a:xfrm>
          <a:off x="3924300" y="33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153349</xdr:rowOff>
    </xdr:from>
    <xdr:to>
      <xdr:col>19</xdr:col>
      <xdr:colOff>38100</xdr:colOff>
      <xdr:row>19</xdr:row>
      <xdr:rowOff>83499</xdr:rowOff>
    </xdr:to>
    <xdr:sp macro="" textlink="">
      <xdr:nvSpPr>
        <xdr:cNvPr id="76" name="楕円 75"/>
        <xdr:cNvSpPr/>
      </xdr:nvSpPr>
      <xdr:spPr bwMode="auto">
        <a:xfrm>
          <a:off x="3556000" y="3287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68276</xdr:rowOff>
    </xdr:from>
    <xdr:ext cx="762000" cy="259045"/>
    <xdr:sp macro="" textlink="">
      <xdr:nvSpPr>
        <xdr:cNvPr id="77" name="テキスト ボックス 76"/>
        <xdr:cNvSpPr txBox="1"/>
      </xdr:nvSpPr>
      <xdr:spPr>
        <a:xfrm>
          <a:off x="3225800" y="337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157514</xdr:rowOff>
    </xdr:from>
    <xdr:to>
      <xdr:col>15</xdr:col>
      <xdr:colOff>101600</xdr:colOff>
      <xdr:row>19</xdr:row>
      <xdr:rowOff>87664</xdr:rowOff>
    </xdr:to>
    <xdr:sp macro="" textlink="">
      <xdr:nvSpPr>
        <xdr:cNvPr id="78" name="楕円 77"/>
        <xdr:cNvSpPr/>
      </xdr:nvSpPr>
      <xdr:spPr bwMode="auto">
        <a:xfrm>
          <a:off x="2857500" y="3291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72441</xdr:rowOff>
    </xdr:from>
    <xdr:ext cx="762000" cy="259045"/>
    <xdr:sp macro="" textlink="">
      <xdr:nvSpPr>
        <xdr:cNvPr id="79" name="テキスト ボックス 78"/>
        <xdr:cNvSpPr txBox="1"/>
      </xdr:nvSpPr>
      <xdr:spPr>
        <a:xfrm>
          <a:off x="2527300" y="337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180447</xdr:rowOff>
    </xdr:from>
    <xdr:to>
      <xdr:col>29</xdr:col>
      <xdr:colOff>127000</xdr:colOff>
      <xdr:row>38</xdr:row>
      <xdr:rowOff>6134</xdr:rowOff>
    </xdr:to>
    <xdr:cxnSp macro="">
      <xdr:nvCxnSpPr>
        <xdr:cNvPr id="104" name="直線コネクタ 103"/>
        <xdr:cNvCxnSpPr/>
      </xdr:nvCxnSpPr>
      <xdr:spPr bwMode="auto">
        <a:xfrm flipV="1">
          <a:off x="5651500" y="6104997"/>
          <a:ext cx="0" cy="1368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321111</xdr:rowOff>
    </xdr:from>
    <xdr:ext cx="762000" cy="259045"/>
    <xdr:sp macro="" textlink="">
      <xdr:nvSpPr>
        <xdr:cNvPr id="105" name="人口1人当たり決算額の推移最小値テキスト445"/>
        <xdr:cNvSpPr txBox="1"/>
      </xdr:nvSpPr>
      <xdr:spPr>
        <a:xfrm>
          <a:off x="5740400" y="7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6134</xdr:rowOff>
    </xdr:from>
    <xdr:to>
      <xdr:col>30</xdr:col>
      <xdr:colOff>25400</xdr:colOff>
      <xdr:row>38</xdr:row>
      <xdr:rowOff>6134</xdr:rowOff>
    </xdr:to>
    <xdr:cxnSp macro="">
      <xdr:nvCxnSpPr>
        <xdr:cNvPr id="106" name="直線コネクタ 105"/>
        <xdr:cNvCxnSpPr/>
      </xdr:nvCxnSpPr>
      <xdr:spPr bwMode="auto">
        <a:xfrm>
          <a:off x="5562600" y="7473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95374</xdr:rowOff>
    </xdr:from>
    <xdr:ext cx="762000" cy="259045"/>
    <xdr:sp macro="" textlink="">
      <xdr:nvSpPr>
        <xdr:cNvPr id="107" name="人口1人当たり決算額の推移最大値テキスト445"/>
        <xdr:cNvSpPr txBox="1"/>
      </xdr:nvSpPr>
      <xdr:spPr>
        <a:xfrm>
          <a:off x="5740400" y="584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180447</xdr:rowOff>
    </xdr:from>
    <xdr:to>
      <xdr:col>30</xdr:col>
      <xdr:colOff>25400</xdr:colOff>
      <xdr:row>33</xdr:row>
      <xdr:rowOff>180447</xdr:rowOff>
    </xdr:to>
    <xdr:cxnSp macro="">
      <xdr:nvCxnSpPr>
        <xdr:cNvPr id="108" name="直線コネクタ 107"/>
        <xdr:cNvCxnSpPr/>
      </xdr:nvCxnSpPr>
      <xdr:spPr bwMode="auto">
        <a:xfrm>
          <a:off x="5562600" y="6104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110867</xdr:rowOff>
    </xdr:from>
    <xdr:to>
      <xdr:col>29</xdr:col>
      <xdr:colOff>127000</xdr:colOff>
      <xdr:row>37</xdr:row>
      <xdr:rowOff>123154</xdr:rowOff>
    </xdr:to>
    <xdr:cxnSp macro="">
      <xdr:nvCxnSpPr>
        <xdr:cNvPr id="109" name="直線コネクタ 108"/>
        <xdr:cNvCxnSpPr/>
      </xdr:nvCxnSpPr>
      <xdr:spPr bwMode="auto">
        <a:xfrm flipV="1">
          <a:off x="5003800" y="7235567"/>
          <a:ext cx="647700" cy="12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285586</xdr:rowOff>
    </xdr:from>
    <xdr:ext cx="762000" cy="259045"/>
    <xdr:sp macro="" textlink="">
      <xdr:nvSpPr>
        <xdr:cNvPr id="110" name="人口1人当たり決算額の推移平均値テキスト445"/>
        <xdr:cNvSpPr txBox="1"/>
      </xdr:nvSpPr>
      <xdr:spPr>
        <a:xfrm>
          <a:off x="5740400" y="6895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97609</xdr:rowOff>
    </xdr:from>
    <xdr:to>
      <xdr:col>29</xdr:col>
      <xdr:colOff>177800</xdr:colOff>
      <xdr:row>37</xdr:row>
      <xdr:rowOff>27759</xdr:rowOff>
    </xdr:to>
    <xdr:sp macro="" textlink="">
      <xdr:nvSpPr>
        <xdr:cNvPr id="111" name="フローチャート: 判断 110"/>
        <xdr:cNvSpPr/>
      </xdr:nvSpPr>
      <xdr:spPr bwMode="auto">
        <a:xfrm>
          <a:off x="56007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123154</xdr:rowOff>
    </xdr:from>
    <xdr:to>
      <xdr:col>26</xdr:col>
      <xdr:colOff>50800</xdr:colOff>
      <xdr:row>37</xdr:row>
      <xdr:rowOff>125743</xdr:rowOff>
    </xdr:to>
    <xdr:cxnSp macro="">
      <xdr:nvCxnSpPr>
        <xdr:cNvPr id="112" name="直線コネクタ 111"/>
        <xdr:cNvCxnSpPr/>
      </xdr:nvCxnSpPr>
      <xdr:spPr bwMode="auto">
        <a:xfrm flipV="1">
          <a:off x="4305300" y="7247854"/>
          <a:ext cx="698500" cy="2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102312</xdr:rowOff>
    </xdr:from>
    <xdr:to>
      <xdr:col>26</xdr:col>
      <xdr:colOff>101600</xdr:colOff>
      <xdr:row>37</xdr:row>
      <xdr:rowOff>32462</xdr:rowOff>
    </xdr:to>
    <xdr:sp macro="" textlink="">
      <xdr:nvSpPr>
        <xdr:cNvPr id="113" name="フローチャート: 判断 112"/>
        <xdr:cNvSpPr/>
      </xdr:nvSpPr>
      <xdr:spPr bwMode="auto">
        <a:xfrm>
          <a:off x="4953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214089</xdr:rowOff>
    </xdr:from>
    <xdr:ext cx="736600" cy="259045"/>
    <xdr:sp macro="" textlink="">
      <xdr:nvSpPr>
        <xdr:cNvPr id="114" name="テキスト ボックス 113"/>
        <xdr:cNvSpPr txBox="1"/>
      </xdr:nvSpPr>
      <xdr:spPr>
        <a:xfrm>
          <a:off x="4622800" y="6824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125743</xdr:rowOff>
    </xdr:from>
    <xdr:to>
      <xdr:col>22</xdr:col>
      <xdr:colOff>114300</xdr:colOff>
      <xdr:row>37</xdr:row>
      <xdr:rowOff>150878</xdr:rowOff>
    </xdr:to>
    <xdr:cxnSp macro="">
      <xdr:nvCxnSpPr>
        <xdr:cNvPr id="115" name="直線コネクタ 114"/>
        <xdr:cNvCxnSpPr/>
      </xdr:nvCxnSpPr>
      <xdr:spPr bwMode="auto">
        <a:xfrm flipV="1">
          <a:off x="3606800" y="7250443"/>
          <a:ext cx="698500" cy="25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99460</xdr:rowOff>
    </xdr:from>
    <xdr:to>
      <xdr:col>22</xdr:col>
      <xdr:colOff>165100</xdr:colOff>
      <xdr:row>37</xdr:row>
      <xdr:rowOff>29610</xdr:rowOff>
    </xdr:to>
    <xdr:sp macro="" textlink="">
      <xdr:nvSpPr>
        <xdr:cNvPr id="116" name="フローチャート: 判断 115"/>
        <xdr:cNvSpPr/>
      </xdr:nvSpPr>
      <xdr:spPr bwMode="auto">
        <a:xfrm>
          <a:off x="4254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211237</xdr:rowOff>
    </xdr:from>
    <xdr:ext cx="762000" cy="259045"/>
    <xdr:sp macro="" textlink="">
      <xdr:nvSpPr>
        <xdr:cNvPr id="117" name="テキスト ボックス 116"/>
        <xdr:cNvSpPr txBox="1"/>
      </xdr:nvSpPr>
      <xdr:spPr>
        <a:xfrm>
          <a:off x="3924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118639</xdr:rowOff>
    </xdr:from>
    <xdr:to>
      <xdr:col>18</xdr:col>
      <xdr:colOff>177800</xdr:colOff>
      <xdr:row>37</xdr:row>
      <xdr:rowOff>150878</xdr:rowOff>
    </xdr:to>
    <xdr:cxnSp macro="">
      <xdr:nvCxnSpPr>
        <xdr:cNvPr id="118" name="直線コネクタ 117"/>
        <xdr:cNvCxnSpPr/>
      </xdr:nvCxnSpPr>
      <xdr:spPr bwMode="auto">
        <a:xfrm>
          <a:off x="2908300" y="7243339"/>
          <a:ext cx="698500" cy="32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122548</xdr:rowOff>
    </xdr:from>
    <xdr:to>
      <xdr:col>19</xdr:col>
      <xdr:colOff>38100</xdr:colOff>
      <xdr:row>37</xdr:row>
      <xdr:rowOff>52698</xdr:rowOff>
    </xdr:to>
    <xdr:sp macro="" textlink="">
      <xdr:nvSpPr>
        <xdr:cNvPr id="119" name="フローチャート: 判断 118"/>
        <xdr:cNvSpPr/>
      </xdr:nvSpPr>
      <xdr:spPr bwMode="auto">
        <a:xfrm>
          <a:off x="35560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234325</xdr:rowOff>
    </xdr:from>
    <xdr:ext cx="762000" cy="259045"/>
    <xdr:sp macro="" textlink="">
      <xdr:nvSpPr>
        <xdr:cNvPr id="120" name="テキスト ボックス 119"/>
        <xdr:cNvSpPr txBox="1"/>
      </xdr:nvSpPr>
      <xdr:spPr>
        <a:xfrm>
          <a:off x="32258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119983</xdr:rowOff>
    </xdr:from>
    <xdr:to>
      <xdr:col>15</xdr:col>
      <xdr:colOff>101600</xdr:colOff>
      <xdr:row>37</xdr:row>
      <xdr:rowOff>50133</xdr:rowOff>
    </xdr:to>
    <xdr:sp macro="" textlink="">
      <xdr:nvSpPr>
        <xdr:cNvPr id="121" name="フローチャート: 判断 120"/>
        <xdr:cNvSpPr/>
      </xdr:nvSpPr>
      <xdr:spPr bwMode="auto">
        <a:xfrm>
          <a:off x="2857500" y="7073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231760</xdr:rowOff>
    </xdr:from>
    <xdr:ext cx="762000" cy="259045"/>
    <xdr:sp macro="" textlink="">
      <xdr:nvSpPr>
        <xdr:cNvPr id="122" name="テキスト ボックス 121"/>
        <xdr:cNvSpPr txBox="1"/>
      </xdr:nvSpPr>
      <xdr:spPr>
        <a:xfrm>
          <a:off x="2527300" y="6842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60067</xdr:rowOff>
    </xdr:from>
    <xdr:to>
      <xdr:col>29</xdr:col>
      <xdr:colOff>177800</xdr:colOff>
      <xdr:row>37</xdr:row>
      <xdr:rowOff>161667</xdr:rowOff>
    </xdr:to>
    <xdr:sp macro="" textlink="">
      <xdr:nvSpPr>
        <xdr:cNvPr id="128" name="楕円 127"/>
        <xdr:cNvSpPr/>
      </xdr:nvSpPr>
      <xdr:spPr bwMode="auto">
        <a:xfrm>
          <a:off x="5600700" y="7184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32144</xdr:rowOff>
    </xdr:from>
    <xdr:ext cx="762000" cy="259045"/>
    <xdr:sp macro="" textlink="">
      <xdr:nvSpPr>
        <xdr:cNvPr id="129" name="人口1人当たり決算額の推移該当値テキスト445"/>
        <xdr:cNvSpPr txBox="1"/>
      </xdr:nvSpPr>
      <xdr:spPr>
        <a:xfrm>
          <a:off x="5740400" y="7156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72354</xdr:rowOff>
    </xdr:from>
    <xdr:to>
      <xdr:col>26</xdr:col>
      <xdr:colOff>101600</xdr:colOff>
      <xdr:row>37</xdr:row>
      <xdr:rowOff>173954</xdr:rowOff>
    </xdr:to>
    <xdr:sp macro="" textlink="">
      <xdr:nvSpPr>
        <xdr:cNvPr id="130" name="楕円 129"/>
        <xdr:cNvSpPr/>
      </xdr:nvSpPr>
      <xdr:spPr bwMode="auto">
        <a:xfrm>
          <a:off x="4953000" y="7197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158731</xdr:rowOff>
    </xdr:from>
    <xdr:ext cx="736600" cy="259045"/>
    <xdr:sp macro="" textlink="">
      <xdr:nvSpPr>
        <xdr:cNvPr id="131" name="テキスト ボックス 130"/>
        <xdr:cNvSpPr txBox="1"/>
      </xdr:nvSpPr>
      <xdr:spPr>
        <a:xfrm>
          <a:off x="4622800" y="7283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74943</xdr:rowOff>
    </xdr:from>
    <xdr:to>
      <xdr:col>22</xdr:col>
      <xdr:colOff>165100</xdr:colOff>
      <xdr:row>37</xdr:row>
      <xdr:rowOff>176543</xdr:rowOff>
    </xdr:to>
    <xdr:sp macro="" textlink="">
      <xdr:nvSpPr>
        <xdr:cNvPr id="132" name="楕円 131"/>
        <xdr:cNvSpPr/>
      </xdr:nvSpPr>
      <xdr:spPr bwMode="auto">
        <a:xfrm>
          <a:off x="4254500" y="7199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161320</xdr:rowOff>
    </xdr:from>
    <xdr:ext cx="762000" cy="259045"/>
    <xdr:sp macro="" textlink="">
      <xdr:nvSpPr>
        <xdr:cNvPr id="133" name="テキスト ボックス 132"/>
        <xdr:cNvSpPr txBox="1"/>
      </xdr:nvSpPr>
      <xdr:spPr>
        <a:xfrm>
          <a:off x="3924300" y="728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100078</xdr:rowOff>
    </xdr:from>
    <xdr:to>
      <xdr:col>19</xdr:col>
      <xdr:colOff>38100</xdr:colOff>
      <xdr:row>37</xdr:row>
      <xdr:rowOff>201678</xdr:rowOff>
    </xdr:to>
    <xdr:sp macro="" textlink="">
      <xdr:nvSpPr>
        <xdr:cNvPr id="134" name="楕円 133"/>
        <xdr:cNvSpPr/>
      </xdr:nvSpPr>
      <xdr:spPr bwMode="auto">
        <a:xfrm>
          <a:off x="3556000" y="7224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186455</xdr:rowOff>
    </xdr:from>
    <xdr:ext cx="762000" cy="259045"/>
    <xdr:sp macro="" textlink="">
      <xdr:nvSpPr>
        <xdr:cNvPr id="135" name="テキスト ボックス 134"/>
        <xdr:cNvSpPr txBox="1"/>
      </xdr:nvSpPr>
      <xdr:spPr>
        <a:xfrm>
          <a:off x="3225800" y="7311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67839</xdr:rowOff>
    </xdr:from>
    <xdr:to>
      <xdr:col>15</xdr:col>
      <xdr:colOff>101600</xdr:colOff>
      <xdr:row>37</xdr:row>
      <xdr:rowOff>169439</xdr:rowOff>
    </xdr:to>
    <xdr:sp macro="" textlink="">
      <xdr:nvSpPr>
        <xdr:cNvPr id="136" name="楕円 135"/>
        <xdr:cNvSpPr/>
      </xdr:nvSpPr>
      <xdr:spPr bwMode="auto">
        <a:xfrm>
          <a:off x="2857500" y="7192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154216</xdr:rowOff>
    </xdr:from>
    <xdr:ext cx="762000" cy="259045"/>
    <xdr:sp macro="" textlink="">
      <xdr:nvSpPr>
        <xdr:cNvPr id="137" name="テキスト ボックス 136"/>
        <xdr:cNvSpPr txBox="1"/>
      </xdr:nvSpPr>
      <xdr:spPr>
        <a:xfrm>
          <a:off x="2527300" y="727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3,920
3,866
98.45
3,357,448
3,265,260
68,211
2,089,456
4,438,352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xdr:cNvCxnSpPr/>
      </xdr:nvCxnSpPr>
      <xdr:spPr>
        <a:xfrm flipV="1">
          <a:off x="4633595" y="5067508"/>
          <a:ext cx="1270" cy="15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xdr:cNvSpPr txBox="1"/>
      </xdr:nvSpPr>
      <xdr:spPr>
        <a:xfrm>
          <a:off x="4686300" y="6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xdr:cNvCxnSpPr/>
      </xdr:nvCxnSpPr>
      <xdr:spPr>
        <a:xfrm>
          <a:off x="4546600" y="666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xdr:cNvSpPr txBox="1"/>
      </xdr:nvSpPr>
      <xdr:spPr>
        <a:xfrm>
          <a:off x="4686300" y="4842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xdr:cNvCxnSpPr/>
      </xdr:nvCxnSpPr>
      <xdr:spPr>
        <a:xfrm>
          <a:off x="4546600" y="50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25446</xdr:rowOff>
    </xdr:from>
    <xdr:to>
      <xdr:col>24</xdr:col>
      <xdr:colOff>63500</xdr:colOff>
      <xdr:row>38</xdr:row>
      <xdr:rowOff>26308</xdr:rowOff>
    </xdr:to>
    <xdr:cxnSp macro="">
      <xdr:nvCxnSpPr>
        <xdr:cNvPr id="62" name="直線コネクタ 61"/>
        <xdr:cNvCxnSpPr/>
      </xdr:nvCxnSpPr>
      <xdr:spPr>
        <a:xfrm flipV="1">
          <a:off x="3797300" y="6540546"/>
          <a:ext cx="838200" cy="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57591</xdr:rowOff>
    </xdr:from>
    <xdr:ext cx="599010" cy="259045"/>
    <xdr:sp macro="" textlink="">
      <xdr:nvSpPr>
        <xdr:cNvPr id="63" name="人件費平均値テキスト"/>
        <xdr:cNvSpPr txBox="1"/>
      </xdr:nvSpPr>
      <xdr:spPr>
        <a:xfrm>
          <a:off x="4686300" y="6229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xdr:cNvSpPr/>
      </xdr:nvSpPr>
      <xdr:spPr>
        <a:xfrm>
          <a:off x="45847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26308</xdr:rowOff>
    </xdr:from>
    <xdr:to>
      <xdr:col>19</xdr:col>
      <xdr:colOff>177800</xdr:colOff>
      <xdr:row>38</xdr:row>
      <xdr:rowOff>53157</xdr:rowOff>
    </xdr:to>
    <xdr:cxnSp macro="">
      <xdr:nvCxnSpPr>
        <xdr:cNvPr id="65" name="直線コネクタ 64"/>
        <xdr:cNvCxnSpPr/>
      </xdr:nvCxnSpPr>
      <xdr:spPr>
        <a:xfrm flipV="1">
          <a:off x="2908300" y="6541408"/>
          <a:ext cx="889000" cy="2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xdr:cNvSpPr/>
      </xdr:nvSpPr>
      <xdr:spPr>
        <a:xfrm>
          <a:off x="3746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160370</xdr:rowOff>
    </xdr:from>
    <xdr:ext cx="599010" cy="259045"/>
    <xdr:sp macro="" textlink="">
      <xdr:nvSpPr>
        <xdr:cNvPr id="67" name="テキスト ボックス 66"/>
        <xdr:cNvSpPr txBox="1"/>
      </xdr:nvSpPr>
      <xdr:spPr>
        <a:xfrm>
          <a:off x="3497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53157</xdr:rowOff>
    </xdr:from>
    <xdr:to>
      <xdr:col>15</xdr:col>
      <xdr:colOff>50800</xdr:colOff>
      <xdr:row>38</xdr:row>
      <xdr:rowOff>58963</xdr:rowOff>
    </xdr:to>
    <xdr:cxnSp macro="">
      <xdr:nvCxnSpPr>
        <xdr:cNvPr id="68" name="直線コネクタ 67"/>
        <xdr:cNvCxnSpPr/>
      </xdr:nvCxnSpPr>
      <xdr:spPr>
        <a:xfrm flipV="1">
          <a:off x="2019300" y="6568257"/>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xdr:cNvSpPr/>
      </xdr:nvSpPr>
      <xdr:spPr>
        <a:xfrm>
          <a:off x="2857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154934</xdr:rowOff>
    </xdr:from>
    <xdr:ext cx="599010" cy="259045"/>
    <xdr:sp macro="" textlink="">
      <xdr:nvSpPr>
        <xdr:cNvPr id="70" name="テキスト ボックス 69"/>
        <xdr:cNvSpPr txBox="1"/>
      </xdr:nvSpPr>
      <xdr:spPr>
        <a:xfrm>
          <a:off x="2608795" y="615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58963</xdr:rowOff>
    </xdr:from>
    <xdr:to>
      <xdr:col>10</xdr:col>
      <xdr:colOff>114300</xdr:colOff>
      <xdr:row>38</xdr:row>
      <xdr:rowOff>69566</xdr:rowOff>
    </xdr:to>
    <xdr:cxnSp macro="">
      <xdr:nvCxnSpPr>
        <xdr:cNvPr id="71" name="直線コネクタ 70"/>
        <xdr:cNvCxnSpPr/>
      </xdr:nvCxnSpPr>
      <xdr:spPr>
        <a:xfrm flipV="1">
          <a:off x="1130300" y="6574063"/>
          <a:ext cx="889000" cy="1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xdr:cNvSpPr/>
      </xdr:nvSpPr>
      <xdr:spPr>
        <a:xfrm>
          <a:off x="19685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158322</xdr:rowOff>
    </xdr:from>
    <xdr:ext cx="599010" cy="259045"/>
    <xdr:sp macro="" textlink="">
      <xdr:nvSpPr>
        <xdr:cNvPr id="73" name="テキスト ボックス 72"/>
        <xdr:cNvSpPr txBox="1"/>
      </xdr:nvSpPr>
      <xdr:spPr>
        <a:xfrm>
          <a:off x="1719795" y="615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85381</xdr:rowOff>
    </xdr:from>
    <xdr:to>
      <xdr:col>6</xdr:col>
      <xdr:colOff>38100</xdr:colOff>
      <xdr:row>38</xdr:row>
      <xdr:rowOff>15531</xdr:rowOff>
    </xdr:to>
    <xdr:sp macro="" textlink="">
      <xdr:nvSpPr>
        <xdr:cNvPr id="74" name="フローチャート: 判断 73"/>
        <xdr:cNvSpPr/>
      </xdr:nvSpPr>
      <xdr:spPr>
        <a:xfrm>
          <a:off x="1079500" y="642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32058</xdr:rowOff>
    </xdr:from>
    <xdr:ext cx="599010" cy="259045"/>
    <xdr:sp macro="" textlink="">
      <xdr:nvSpPr>
        <xdr:cNvPr id="75" name="テキスト ボックス 74"/>
        <xdr:cNvSpPr txBox="1"/>
      </xdr:nvSpPr>
      <xdr:spPr>
        <a:xfrm>
          <a:off x="830795" y="6204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146096</xdr:rowOff>
    </xdr:from>
    <xdr:to>
      <xdr:col>24</xdr:col>
      <xdr:colOff>114300</xdr:colOff>
      <xdr:row>38</xdr:row>
      <xdr:rowOff>76246</xdr:rowOff>
    </xdr:to>
    <xdr:sp macro="" textlink="">
      <xdr:nvSpPr>
        <xdr:cNvPr id="81" name="楕円 80"/>
        <xdr:cNvSpPr/>
      </xdr:nvSpPr>
      <xdr:spPr>
        <a:xfrm>
          <a:off x="4584700" y="648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61023</xdr:rowOff>
    </xdr:from>
    <xdr:ext cx="599010" cy="259045"/>
    <xdr:sp macro="" textlink="">
      <xdr:nvSpPr>
        <xdr:cNvPr id="82" name="人件費該当値テキスト"/>
        <xdr:cNvSpPr txBox="1"/>
      </xdr:nvSpPr>
      <xdr:spPr>
        <a:xfrm>
          <a:off x="4686300" y="6404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146958</xdr:rowOff>
    </xdr:from>
    <xdr:to>
      <xdr:col>20</xdr:col>
      <xdr:colOff>38100</xdr:colOff>
      <xdr:row>38</xdr:row>
      <xdr:rowOff>77108</xdr:rowOff>
    </xdr:to>
    <xdr:sp macro="" textlink="">
      <xdr:nvSpPr>
        <xdr:cNvPr id="83" name="楕円 82"/>
        <xdr:cNvSpPr/>
      </xdr:nvSpPr>
      <xdr:spPr>
        <a:xfrm>
          <a:off x="3746500" y="649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68235</xdr:rowOff>
    </xdr:from>
    <xdr:ext cx="599010" cy="259045"/>
    <xdr:sp macro="" textlink="">
      <xdr:nvSpPr>
        <xdr:cNvPr id="84" name="テキスト ボックス 83"/>
        <xdr:cNvSpPr txBox="1"/>
      </xdr:nvSpPr>
      <xdr:spPr>
        <a:xfrm>
          <a:off x="3497795" y="658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2357</xdr:rowOff>
    </xdr:from>
    <xdr:to>
      <xdr:col>15</xdr:col>
      <xdr:colOff>101600</xdr:colOff>
      <xdr:row>38</xdr:row>
      <xdr:rowOff>103957</xdr:rowOff>
    </xdr:to>
    <xdr:sp macro="" textlink="">
      <xdr:nvSpPr>
        <xdr:cNvPr id="85" name="楕円 84"/>
        <xdr:cNvSpPr/>
      </xdr:nvSpPr>
      <xdr:spPr>
        <a:xfrm>
          <a:off x="2857500" y="65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95084</xdr:rowOff>
    </xdr:from>
    <xdr:ext cx="599010" cy="259045"/>
    <xdr:sp macro="" textlink="">
      <xdr:nvSpPr>
        <xdr:cNvPr id="86" name="テキスト ボックス 85"/>
        <xdr:cNvSpPr txBox="1"/>
      </xdr:nvSpPr>
      <xdr:spPr>
        <a:xfrm>
          <a:off x="2608795" y="6610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8163</xdr:rowOff>
    </xdr:from>
    <xdr:to>
      <xdr:col>10</xdr:col>
      <xdr:colOff>165100</xdr:colOff>
      <xdr:row>38</xdr:row>
      <xdr:rowOff>109763</xdr:rowOff>
    </xdr:to>
    <xdr:sp macro="" textlink="">
      <xdr:nvSpPr>
        <xdr:cNvPr id="87" name="楕円 86"/>
        <xdr:cNvSpPr/>
      </xdr:nvSpPr>
      <xdr:spPr>
        <a:xfrm>
          <a:off x="1968500" y="652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100890</xdr:rowOff>
    </xdr:from>
    <xdr:ext cx="599010" cy="259045"/>
    <xdr:sp macro="" textlink="">
      <xdr:nvSpPr>
        <xdr:cNvPr id="88" name="テキスト ボックス 87"/>
        <xdr:cNvSpPr txBox="1"/>
      </xdr:nvSpPr>
      <xdr:spPr>
        <a:xfrm>
          <a:off x="1719795" y="661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18766</xdr:rowOff>
    </xdr:from>
    <xdr:to>
      <xdr:col>6</xdr:col>
      <xdr:colOff>38100</xdr:colOff>
      <xdr:row>38</xdr:row>
      <xdr:rowOff>120366</xdr:rowOff>
    </xdr:to>
    <xdr:sp macro="" textlink="">
      <xdr:nvSpPr>
        <xdr:cNvPr id="89" name="楕円 88"/>
        <xdr:cNvSpPr/>
      </xdr:nvSpPr>
      <xdr:spPr>
        <a:xfrm>
          <a:off x="1079500" y="653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111493</xdr:rowOff>
    </xdr:from>
    <xdr:ext cx="599010" cy="259045"/>
    <xdr:sp macro="" textlink="">
      <xdr:nvSpPr>
        <xdr:cNvPr id="90" name="テキスト ボックス 89"/>
        <xdr:cNvSpPr txBox="1"/>
      </xdr:nvSpPr>
      <xdr:spPr>
        <a:xfrm>
          <a:off x="830795" y="6626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105197</xdr:rowOff>
    </xdr:from>
    <xdr:to>
      <xdr:col>24</xdr:col>
      <xdr:colOff>62865</xdr:colOff>
      <xdr:row>58</xdr:row>
      <xdr:rowOff>124096</xdr:rowOff>
    </xdr:to>
    <xdr:cxnSp macro="">
      <xdr:nvCxnSpPr>
        <xdr:cNvPr id="114" name="直線コネクタ 113"/>
        <xdr:cNvCxnSpPr/>
      </xdr:nvCxnSpPr>
      <xdr:spPr>
        <a:xfrm flipV="1">
          <a:off x="4633595" y="8849147"/>
          <a:ext cx="1270" cy="121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127923</xdr:rowOff>
    </xdr:from>
    <xdr:ext cx="599010" cy="259045"/>
    <xdr:sp macro="" textlink="">
      <xdr:nvSpPr>
        <xdr:cNvPr id="115" name="物件費最小値テキスト"/>
        <xdr:cNvSpPr txBox="1"/>
      </xdr:nvSpPr>
      <xdr:spPr>
        <a:xfrm>
          <a:off x="4686300" y="1007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124096</xdr:rowOff>
    </xdr:from>
    <xdr:to>
      <xdr:col>24</xdr:col>
      <xdr:colOff>152400</xdr:colOff>
      <xdr:row>58</xdr:row>
      <xdr:rowOff>124096</xdr:rowOff>
    </xdr:to>
    <xdr:cxnSp macro="">
      <xdr:nvCxnSpPr>
        <xdr:cNvPr id="116" name="直線コネクタ 115"/>
        <xdr:cNvCxnSpPr/>
      </xdr:nvCxnSpPr>
      <xdr:spPr>
        <a:xfrm>
          <a:off x="4546600" y="100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51874</xdr:rowOff>
    </xdr:from>
    <xdr:ext cx="690189" cy="259045"/>
    <xdr:sp macro="" textlink="">
      <xdr:nvSpPr>
        <xdr:cNvPr id="117" name="物件費最大値テキスト"/>
        <xdr:cNvSpPr txBox="1"/>
      </xdr:nvSpPr>
      <xdr:spPr>
        <a:xfrm>
          <a:off x="4686300" y="862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105197</xdr:rowOff>
    </xdr:from>
    <xdr:to>
      <xdr:col>24</xdr:col>
      <xdr:colOff>152400</xdr:colOff>
      <xdr:row>51</xdr:row>
      <xdr:rowOff>105197</xdr:rowOff>
    </xdr:to>
    <xdr:cxnSp macro="">
      <xdr:nvCxnSpPr>
        <xdr:cNvPr id="118" name="直線コネクタ 117"/>
        <xdr:cNvCxnSpPr/>
      </xdr:nvCxnSpPr>
      <xdr:spPr>
        <a:xfrm>
          <a:off x="4546600" y="884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100961</xdr:rowOff>
    </xdr:from>
    <xdr:to>
      <xdr:col>24</xdr:col>
      <xdr:colOff>63500</xdr:colOff>
      <xdr:row>58</xdr:row>
      <xdr:rowOff>114395</xdr:rowOff>
    </xdr:to>
    <xdr:cxnSp macro="">
      <xdr:nvCxnSpPr>
        <xdr:cNvPr id="119" name="直線コネクタ 118"/>
        <xdr:cNvCxnSpPr/>
      </xdr:nvCxnSpPr>
      <xdr:spPr>
        <a:xfrm>
          <a:off x="3797300" y="10045061"/>
          <a:ext cx="838200" cy="1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150191</xdr:rowOff>
    </xdr:from>
    <xdr:ext cx="599010" cy="259045"/>
    <xdr:sp macro="" textlink="">
      <xdr:nvSpPr>
        <xdr:cNvPr id="120" name="物件費平均値テキスト"/>
        <xdr:cNvSpPr txBox="1"/>
      </xdr:nvSpPr>
      <xdr:spPr>
        <a:xfrm>
          <a:off x="4686300" y="9751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127314</xdr:rowOff>
    </xdr:from>
    <xdr:to>
      <xdr:col>24</xdr:col>
      <xdr:colOff>114300</xdr:colOff>
      <xdr:row>58</xdr:row>
      <xdr:rowOff>57464</xdr:rowOff>
    </xdr:to>
    <xdr:sp macro="" textlink="">
      <xdr:nvSpPr>
        <xdr:cNvPr id="121" name="フローチャート: 判断 120"/>
        <xdr:cNvSpPr/>
      </xdr:nvSpPr>
      <xdr:spPr>
        <a:xfrm>
          <a:off x="45847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100961</xdr:rowOff>
    </xdr:from>
    <xdr:to>
      <xdr:col>19</xdr:col>
      <xdr:colOff>177800</xdr:colOff>
      <xdr:row>58</xdr:row>
      <xdr:rowOff>110426</xdr:rowOff>
    </xdr:to>
    <xdr:cxnSp macro="">
      <xdr:nvCxnSpPr>
        <xdr:cNvPr id="122" name="直線コネクタ 121"/>
        <xdr:cNvCxnSpPr/>
      </xdr:nvCxnSpPr>
      <xdr:spPr>
        <a:xfrm flipV="1">
          <a:off x="2908300" y="10045061"/>
          <a:ext cx="889000" cy="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126237</xdr:rowOff>
    </xdr:from>
    <xdr:to>
      <xdr:col>20</xdr:col>
      <xdr:colOff>38100</xdr:colOff>
      <xdr:row>58</xdr:row>
      <xdr:rowOff>56387</xdr:rowOff>
    </xdr:to>
    <xdr:sp macro="" textlink="">
      <xdr:nvSpPr>
        <xdr:cNvPr id="123" name="フローチャート: 判断 122"/>
        <xdr:cNvSpPr/>
      </xdr:nvSpPr>
      <xdr:spPr>
        <a:xfrm>
          <a:off x="3746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72914</xdr:rowOff>
    </xdr:from>
    <xdr:ext cx="599010" cy="259045"/>
    <xdr:sp macro="" textlink="">
      <xdr:nvSpPr>
        <xdr:cNvPr id="124" name="テキスト ボックス 123"/>
        <xdr:cNvSpPr txBox="1"/>
      </xdr:nvSpPr>
      <xdr:spPr>
        <a:xfrm>
          <a:off x="3497795" y="967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108954</xdr:rowOff>
    </xdr:from>
    <xdr:to>
      <xdr:col>15</xdr:col>
      <xdr:colOff>50800</xdr:colOff>
      <xdr:row>58</xdr:row>
      <xdr:rowOff>110426</xdr:rowOff>
    </xdr:to>
    <xdr:cxnSp macro="">
      <xdr:nvCxnSpPr>
        <xdr:cNvPr id="125" name="直線コネクタ 124"/>
        <xdr:cNvCxnSpPr/>
      </xdr:nvCxnSpPr>
      <xdr:spPr>
        <a:xfrm>
          <a:off x="2019300" y="10053054"/>
          <a:ext cx="889000" cy="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123597</xdr:rowOff>
    </xdr:from>
    <xdr:to>
      <xdr:col>15</xdr:col>
      <xdr:colOff>101600</xdr:colOff>
      <xdr:row>58</xdr:row>
      <xdr:rowOff>53747</xdr:rowOff>
    </xdr:to>
    <xdr:sp macro="" textlink="">
      <xdr:nvSpPr>
        <xdr:cNvPr id="126" name="フローチャート: 判断 125"/>
        <xdr:cNvSpPr/>
      </xdr:nvSpPr>
      <xdr:spPr>
        <a:xfrm>
          <a:off x="2857500" y="989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70274</xdr:rowOff>
    </xdr:from>
    <xdr:ext cx="599010" cy="259045"/>
    <xdr:sp macro="" textlink="">
      <xdr:nvSpPr>
        <xdr:cNvPr id="127" name="テキスト ボックス 126"/>
        <xdr:cNvSpPr txBox="1"/>
      </xdr:nvSpPr>
      <xdr:spPr>
        <a:xfrm>
          <a:off x="2608795" y="967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108954</xdr:rowOff>
    </xdr:from>
    <xdr:to>
      <xdr:col>10</xdr:col>
      <xdr:colOff>114300</xdr:colOff>
      <xdr:row>58</xdr:row>
      <xdr:rowOff>122910</xdr:rowOff>
    </xdr:to>
    <xdr:cxnSp macro="">
      <xdr:nvCxnSpPr>
        <xdr:cNvPr id="128" name="直線コネクタ 127"/>
        <xdr:cNvCxnSpPr/>
      </xdr:nvCxnSpPr>
      <xdr:spPr>
        <a:xfrm flipV="1">
          <a:off x="1130300" y="10053054"/>
          <a:ext cx="889000" cy="1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128640</xdr:rowOff>
    </xdr:from>
    <xdr:to>
      <xdr:col>10</xdr:col>
      <xdr:colOff>165100</xdr:colOff>
      <xdr:row>58</xdr:row>
      <xdr:rowOff>58790</xdr:rowOff>
    </xdr:to>
    <xdr:sp macro="" textlink="">
      <xdr:nvSpPr>
        <xdr:cNvPr id="129" name="フローチャート: 判断 128"/>
        <xdr:cNvSpPr/>
      </xdr:nvSpPr>
      <xdr:spPr>
        <a:xfrm>
          <a:off x="1968500" y="99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75317</xdr:rowOff>
    </xdr:from>
    <xdr:ext cx="599010" cy="259045"/>
    <xdr:sp macro="" textlink="">
      <xdr:nvSpPr>
        <xdr:cNvPr id="130" name="テキスト ボックス 129"/>
        <xdr:cNvSpPr txBox="1"/>
      </xdr:nvSpPr>
      <xdr:spPr>
        <a:xfrm>
          <a:off x="1719795" y="967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19835</xdr:rowOff>
    </xdr:from>
    <xdr:to>
      <xdr:col>6</xdr:col>
      <xdr:colOff>38100</xdr:colOff>
      <xdr:row>58</xdr:row>
      <xdr:rowOff>121435</xdr:rowOff>
    </xdr:to>
    <xdr:sp macro="" textlink="">
      <xdr:nvSpPr>
        <xdr:cNvPr id="131" name="フローチャート: 判断 130"/>
        <xdr:cNvSpPr/>
      </xdr:nvSpPr>
      <xdr:spPr>
        <a:xfrm>
          <a:off x="1079500" y="996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137962</xdr:rowOff>
    </xdr:from>
    <xdr:ext cx="599010" cy="259045"/>
    <xdr:sp macro="" textlink="">
      <xdr:nvSpPr>
        <xdr:cNvPr id="132" name="テキスト ボックス 131"/>
        <xdr:cNvSpPr txBox="1"/>
      </xdr:nvSpPr>
      <xdr:spPr>
        <a:xfrm>
          <a:off x="830795" y="973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63595</xdr:rowOff>
    </xdr:from>
    <xdr:to>
      <xdr:col>24</xdr:col>
      <xdr:colOff>114300</xdr:colOff>
      <xdr:row>58</xdr:row>
      <xdr:rowOff>165195</xdr:rowOff>
    </xdr:to>
    <xdr:sp macro="" textlink="">
      <xdr:nvSpPr>
        <xdr:cNvPr id="138" name="楕円 137"/>
        <xdr:cNvSpPr/>
      </xdr:nvSpPr>
      <xdr:spPr>
        <a:xfrm>
          <a:off x="4584700" y="100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149972</xdr:rowOff>
    </xdr:from>
    <xdr:ext cx="599010" cy="259045"/>
    <xdr:sp macro="" textlink="">
      <xdr:nvSpPr>
        <xdr:cNvPr id="139" name="物件費該当値テキスト"/>
        <xdr:cNvSpPr txBox="1"/>
      </xdr:nvSpPr>
      <xdr:spPr>
        <a:xfrm>
          <a:off x="4686300" y="9922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50161</xdr:rowOff>
    </xdr:from>
    <xdr:to>
      <xdr:col>20</xdr:col>
      <xdr:colOff>38100</xdr:colOff>
      <xdr:row>58</xdr:row>
      <xdr:rowOff>151761</xdr:rowOff>
    </xdr:to>
    <xdr:sp macro="" textlink="">
      <xdr:nvSpPr>
        <xdr:cNvPr id="140" name="楕円 139"/>
        <xdr:cNvSpPr/>
      </xdr:nvSpPr>
      <xdr:spPr>
        <a:xfrm>
          <a:off x="3746500" y="999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142888</xdr:rowOff>
    </xdr:from>
    <xdr:ext cx="599010" cy="259045"/>
    <xdr:sp macro="" textlink="">
      <xdr:nvSpPr>
        <xdr:cNvPr id="141" name="テキスト ボックス 140"/>
        <xdr:cNvSpPr txBox="1"/>
      </xdr:nvSpPr>
      <xdr:spPr>
        <a:xfrm>
          <a:off x="3497795" y="10086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59626</xdr:rowOff>
    </xdr:from>
    <xdr:to>
      <xdr:col>15</xdr:col>
      <xdr:colOff>101600</xdr:colOff>
      <xdr:row>58</xdr:row>
      <xdr:rowOff>161226</xdr:rowOff>
    </xdr:to>
    <xdr:sp macro="" textlink="">
      <xdr:nvSpPr>
        <xdr:cNvPr id="142" name="楕円 141"/>
        <xdr:cNvSpPr/>
      </xdr:nvSpPr>
      <xdr:spPr>
        <a:xfrm>
          <a:off x="2857500" y="100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152353</xdr:rowOff>
    </xdr:from>
    <xdr:ext cx="599010" cy="259045"/>
    <xdr:sp macro="" textlink="">
      <xdr:nvSpPr>
        <xdr:cNvPr id="143" name="テキスト ボックス 142"/>
        <xdr:cNvSpPr txBox="1"/>
      </xdr:nvSpPr>
      <xdr:spPr>
        <a:xfrm>
          <a:off x="2608795" y="10096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58154</xdr:rowOff>
    </xdr:from>
    <xdr:to>
      <xdr:col>10</xdr:col>
      <xdr:colOff>165100</xdr:colOff>
      <xdr:row>58</xdr:row>
      <xdr:rowOff>159754</xdr:rowOff>
    </xdr:to>
    <xdr:sp macro="" textlink="">
      <xdr:nvSpPr>
        <xdr:cNvPr id="144" name="楕円 143"/>
        <xdr:cNvSpPr/>
      </xdr:nvSpPr>
      <xdr:spPr>
        <a:xfrm>
          <a:off x="1968500" y="1000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150881</xdr:rowOff>
    </xdr:from>
    <xdr:ext cx="599010" cy="259045"/>
    <xdr:sp macro="" textlink="">
      <xdr:nvSpPr>
        <xdr:cNvPr id="145" name="テキスト ボックス 144"/>
        <xdr:cNvSpPr txBox="1"/>
      </xdr:nvSpPr>
      <xdr:spPr>
        <a:xfrm>
          <a:off x="1719795" y="1009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72110</xdr:rowOff>
    </xdr:from>
    <xdr:to>
      <xdr:col>6</xdr:col>
      <xdr:colOff>38100</xdr:colOff>
      <xdr:row>59</xdr:row>
      <xdr:rowOff>2260</xdr:rowOff>
    </xdr:to>
    <xdr:sp macro="" textlink="">
      <xdr:nvSpPr>
        <xdr:cNvPr id="146" name="楕円 145"/>
        <xdr:cNvSpPr/>
      </xdr:nvSpPr>
      <xdr:spPr>
        <a:xfrm>
          <a:off x="1079500" y="100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164837</xdr:rowOff>
    </xdr:from>
    <xdr:ext cx="599010" cy="259045"/>
    <xdr:sp macro="" textlink="">
      <xdr:nvSpPr>
        <xdr:cNvPr id="147" name="テキスト ボックス 146"/>
        <xdr:cNvSpPr txBox="1"/>
      </xdr:nvSpPr>
      <xdr:spPr>
        <a:xfrm>
          <a:off x="830795" y="1010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9" name="直線コネクタ 168"/>
        <xdr:cNvCxnSpPr/>
      </xdr:nvCxnSpPr>
      <xdr:spPr>
        <a:xfrm flipV="1">
          <a:off x="4633595" y="12452206"/>
          <a:ext cx="1270" cy="105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70" name="維持補修費最小値テキスト"/>
        <xdr:cNvSpPr txBox="1"/>
      </xdr:nvSpPr>
      <xdr:spPr>
        <a:xfrm>
          <a:off x="4686300" y="135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71" name="直線コネクタ 170"/>
        <xdr:cNvCxnSpPr/>
      </xdr:nvCxnSpPr>
      <xdr:spPr>
        <a:xfrm>
          <a:off x="4546600" y="1350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2" name="維持補修費最大値テキスト"/>
        <xdr:cNvSpPr txBox="1"/>
      </xdr:nvSpPr>
      <xdr:spPr>
        <a:xfrm>
          <a:off x="4686300" y="1222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3" name="直線コネクタ 172"/>
        <xdr:cNvCxnSpPr/>
      </xdr:nvCxnSpPr>
      <xdr:spPr>
        <a:xfrm>
          <a:off x="4546600" y="1245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134319</xdr:rowOff>
    </xdr:from>
    <xdr:to>
      <xdr:col>24</xdr:col>
      <xdr:colOff>63500</xdr:colOff>
      <xdr:row>78</xdr:row>
      <xdr:rowOff>134790</xdr:rowOff>
    </xdr:to>
    <xdr:cxnSp macro="">
      <xdr:nvCxnSpPr>
        <xdr:cNvPr id="174" name="直線コネクタ 173"/>
        <xdr:cNvCxnSpPr/>
      </xdr:nvCxnSpPr>
      <xdr:spPr>
        <a:xfrm flipV="1">
          <a:off x="3797300" y="13507419"/>
          <a:ext cx="838200" cy="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17645</xdr:rowOff>
    </xdr:from>
    <xdr:ext cx="534377" cy="259045"/>
    <xdr:sp macro="" textlink="">
      <xdr:nvSpPr>
        <xdr:cNvPr id="175" name="維持補修費平均値テキスト"/>
        <xdr:cNvSpPr txBox="1"/>
      </xdr:nvSpPr>
      <xdr:spPr>
        <a:xfrm>
          <a:off x="4686300" y="13219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6" name="フローチャート: 判断 175"/>
        <xdr:cNvSpPr/>
      </xdr:nvSpPr>
      <xdr:spPr>
        <a:xfrm>
          <a:off x="45847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134324</xdr:rowOff>
    </xdr:from>
    <xdr:to>
      <xdr:col>19</xdr:col>
      <xdr:colOff>177800</xdr:colOff>
      <xdr:row>78</xdr:row>
      <xdr:rowOff>134790</xdr:rowOff>
    </xdr:to>
    <xdr:cxnSp macro="">
      <xdr:nvCxnSpPr>
        <xdr:cNvPr id="177" name="直線コネクタ 176"/>
        <xdr:cNvCxnSpPr/>
      </xdr:nvCxnSpPr>
      <xdr:spPr>
        <a:xfrm>
          <a:off x="2908300" y="13507424"/>
          <a:ext cx="889000" cy="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8" name="フローチャート: 判断 177"/>
        <xdr:cNvSpPr/>
      </xdr:nvSpPr>
      <xdr:spPr>
        <a:xfrm>
          <a:off x="3746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96494</xdr:rowOff>
    </xdr:from>
    <xdr:ext cx="534377" cy="259045"/>
    <xdr:sp macro="" textlink="">
      <xdr:nvSpPr>
        <xdr:cNvPr id="179" name="テキスト ボックス 178"/>
        <xdr:cNvSpPr txBox="1"/>
      </xdr:nvSpPr>
      <xdr:spPr>
        <a:xfrm>
          <a:off x="3530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133890</xdr:rowOff>
    </xdr:from>
    <xdr:to>
      <xdr:col>15</xdr:col>
      <xdr:colOff>50800</xdr:colOff>
      <xdr:row>78</xdr:row>
      <xdr:rowOff>134324</xdr:rowOff>
    </xdr:to>
    <xdr:cxnSp macro="">
      <xdr:nvCxnSpPr>
        <xdr:cNvPr id="180" name="直線コネクタ 179"/>
        <xdr:cNvCxnSpPr/>
      </xdr:nvCxnSpPr>
      <xdr:spPr>
        <a:xfrm>
          <a:off x="2019300" y="13506990"/>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81" name="フローチャート: 判断 180"/>
        <xdr:cNvSpPr/>
      </xdr:nvSpPr>
      <xdr:spPr>
        <a:xfrm>
          <a:off x="2857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100280</xdr:rowOff>
    </xdr:from>
    <xdr:ext cx="534377" cy="259045"/>
    <xdr:sp macro="" textlink="">
      <xdr:nvSpPr>
        <xdr:cNvPr id="182" name="テキスト ボックス 181"/>
        <xdr:cNvSpPr txBox="1"/>
      </xdr:nvSpPr>
      <xdr:spPr>
        <a:xfrm>
          <a:off x="2641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133890</xdr:rowOff>
    </xdr:from>
    <xdr:to>
      <xdr:col>10</xdr:col>
      <xdr:colOff>114300</xdr:colOff>
      <xdr:row>78</xdr:row>
      <xdr:rowOff>134565</xdr:rowOff>
    </xdr:to>
    <xdr:cxnSp macro="">
      <xdr:nvCxnSpPr>
        <xdr:cNvPr id="183" name="直線コネクタ 182"/>
        <xdr:cNvCxnSpPr/>
      </xdr:nvCxnSpPr>
      <xdr:spPr>
        <a:xfrm flipV="1">
          <a:off x="1130300" y="13506990"/>
          <a:ext cx="889000" cy="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4" name="フローチャート: 判断 183"/>
        <xdr:cNvSpPr/>
      </xdr:nvSpPr>
      <xdr:spPr>
        <a:xfrm>
          <a:off x="1968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105542</xdr:rowOff>
    </xdr:from>
    <xdr:ext cx="534377" cy="259045"/>
    <xdr:sp macro="" textlink="">
      <xdr:nvSpPr>
        <xdr:cNvPr id="185" name="テキスト ボックス 184"/>
        <xdr:cNvSpPr txBox="1"/>
      </xdr:nvSpPr>
      <xdr:spPr>
        <a:xfrm>
          <a:off x="1752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83519</xdr:rowOff>
    </xdr:from>
    <xdr:to>
      <xdr:col>24</xdr:col>
      <xdr:colOff>114300</xdr:colOff>
      <xdr:row>79</xdr:row>
      <xdr:rowOff>13669</xdr:rowOff>
    </xdr:to>
    <xdr:sp macro="" textlink="">
      <xdr:nvSpPr>
        <xdr:cNvPr id="193" name="楕円 192"/>
        <xdr:cNvSpPr/>
      </xdr:nvSpPr>
      <xdr:spPr>
        <a:xfrm>
          <a:off x="4584700" y="1345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169896</xdr:rowOff>
    </xdr:from>
    <xdr:ext cx="469744" cy="259045"/>
    <xdr:sp macro="" textlink="">
      <xdr:nvSpPr>
        <xdr:cNvPr id="194" name="維持補修費該当値テキスト"/>
        <xdr:cNvSpPr txBox="1"/>
      </xdr:nvSpPr>
      <xdr:spPr>
        <a:xfrm>
          <a:off x="4686300" y="1337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83990</xdr:rowOff>
    </xdr:from>
    <xdr:to>
      <xdr:col>20</xdr:col>
      <xdr:colOff>38100</xdr:colOff>
      <xdr:row>79</xdr:row>
      <xdr:rowOff>14140</xdr:rowOff>
    </xdr:to>
    <xdr:sp macro="" textlink="">
      <xdr:nvSpPr>
        <xdr:cNvPr id="195" name="楕円 194"/>
        <xdr:cNvSpPr/>
      </xdr:nvSpPr>
      <xdr:spPr>
        <a:xfrm>
          <a:off x="3746500" y="1345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5267</xdr:rowOff>
    </xdr:from>
    <xdr:ext cx="469744" cy="259045"/>
    <xdr:sp macro="" textlink="">
      <xdr:nvSpPr>
        <xdr:cNvPr id="196" name="テキスト ボックス 195"/>
        <xdr:cNvSpPr txBox="1"/>
      </xdr:nvSpPr>
      <xdr:spPr>
        <a:xfrm>
          <a:off x="3562428" y="1354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83524</xdr:rowOff>
    </xdr:from>
    <xdr:to>
      <xdr:col>15</xdr:col>
      <xdr:colOff>101600</xdr:colOff>
      <xdr:row>79</xdr:row>
      <xdr:rowOff>13674</xdr:rowOff>
    </xdr:to>
    <xdr:sp macro="" textlink="">
      <xdr:nvSpPr>
        <xdr:cNvPr id="197" name="楕円 196"/>
        <xdr:cNvSpPr/>
      </xdr:nvSpPr>
      <xdr:spPr>
        <a:xfrm>
          <a:off x="2857500" y="1345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4801</xdr:rowOff>
    </xdr:from>
    <xdr:ext cx="469744" cy="259045"/>
    <xdr:sp macro="" textlink="">
      <xdr:nvSpPr>
        <xdr:cNvPr id="198" name="テキスト ボックス 197"/>
        <xdr:cNvSpPr txBox="1"/>
      </xdr:nvSpPr>
      <xdr:spPr>
        <a:xfrm>
          <a:off x="2673428" y="13549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83090</xdr:rowOff>
    </xdr:from>
    <xdr:to>
      <xdr:col>10</xdr:col>
      <xdr:colOff>165100</xdr:colOff>
      <xdr:row>79</xdr:row>
      <xdr:rowOff>13240</xdr:rowOff>
    </xdr:to>
    <xdr:sp macro="" textlink="">
      <xdr:nvSpPr>
        <xdr:cNvPr id="199" name="楕円 198"/>
        <xdr:cNvSpPr/>
      </xdr:nvSpPr>
      <xdr:spPr>
        <a:xfrm>
          <a:off x="1968500" y="134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4367</xdr:rowOff>
    </xdr:from>
    <xdr:ext cx="469744" cy="259045"/>
    <xdr:sp macro="" textlink="">
      <xdr:nvSpPr>
        <xdr:cNvPr id="200" name="テキスト ボックス 199"/>
        <xdr:cNvSpPr txBox="1"/>
      </xdr:nvSpPr>
      <xdr:spPr>
        <a:xfrm>
          <a:off x="1784428" y="1354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83765</xdr:rowOff>
    </xdr:from>
    <xdr:to>
      <xdr:col>6</xdr:col>
      <xdr:colOff>38100</xdr:colOff>
      <xdr:row>79</xdr:row>
      <xdr:rowOff>13915</xdr:rowOff>
    </xdr:to>
    <xdr:sp macro="" textlink="">
      <xdr:nvSpPr>
        <xdr:cNvPr id="201" name="楕円 200"/>
        <xdr:cNvSpPr/>
      </xdr:nvSpPr>
      <xdr:spPr>
        <a:xfrm>
          <a:off x="1079500" y="1345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5042</xdr:rowOff>
    </xdr:from>
    <xdr:ext cx="469744" cy="259045"/>
    <xdr:sp macro="" textlink="">
      <xdr:nvSpPr>
        <xdr:cNvPr id="202" name="テキスト ボックス 201"/>
        <xdr:cNvSpPr txBox="1"/>
      </xdr:nvSpPr>
      <xdr:spPr>
        <a:xfrm>
          <a:off x="895428" y="1354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8" name="直線コネクタ 227"/>
        <xdr:cNvCxnSpPr/>
      </xdr:nvCxnSpPr>
      <xdr:spPr>
        <a:xfrm flipV="1">
          <a:off x="4633595" y="15424538"/>
          <a:ext cx="1270" cy="151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9" name="扶助費最小値テキスト"/>
        <xdr:cNvSpPr txBox="1"/>
      </xdr:nvSpPr>
      <xdr:spPr>
        <a:xfrm>
          <a:off x="4686300"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30" name="直線コネクタ 229"/>
        <xdr:cNvCxnSpPr/>
      </xdr:nvCxnSpPr>
      <xdr:spPr>
        <a:xfrm>
          <a:off x="4546600" y="169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31" name="扶助費最大値テキスト"/>
        <xdr:cNvSpPr txBox="1"/>
      </xdr:nvSpPr>
      <xdr:spPr>
        <a:xfrm>
          <a:off x="4686300" y="151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32" name="直線コネクタ 231"/>
        <xdr:cNvCxnSpPr/>
      </xdr:nvCxnSpPr>
      <xdr:spPr>
        <a:xfrm>
          <a:off x="4546600" y="1542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145078</xdr:rowOff>
    </xdr:from>
    <xdr:to>
      <xdr:col>24</xdr:col>
      <xdr:colOff>63500</xdr:colOff>
      <xdr:row>95</xdr:row>
      <xdr:rowOff>58176</xdr:rowOff>
    </xdr:to>
    <xdr:cxnSp macro="">
      <xdr:nvCxnSpPr>
        <xdr:cNvPr id="233" name="直線コネクタ 232"/>
        <xdr:cNvCxnSpPr/>
      </xdr:nvCxnSpPr>
      <xdr:spPr>
        <a:xfrm>
          <a:off x="3797300" y="16261378"/>
          <a:ext cx="838200" cy="8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142398</xdr:rowOff>
    </xdr:from>
    <xdr:ext cx="534377" cy="259045"/>
    <xdr:sp macro="" textlink="">
      <xdr:nvSpPr>
        <xdr:cNvPr id="234" name="扶助費平均値テキスト"/>
        <xdr:cNvSpPr txBox="1"/>
      </xdr:nvSpPr>
      <xdr:spPr>
        <a:xfrm>
          <a:off x="4686300" y="1608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5" name="フローチャート: 判断 234"/>
        <xdr:cNvSpPr/>
      </xdr:nvSpPr>
      <xdr:spPr>
        <a:xfrm>
          <a:off x="45847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145078</xdr:rowOff>
    </xdr:from>
    <xdr:to>
      <xdr:col>19</xdr:col>
      <xdr:colOff>177800</xdr:colOff>
      <xdr:row>95</xdr:row>
      <xdr:rowOff>92521</xdr:rowOff>
    </xdr:to>
    <xdr:cxnSp macro="">
      <xdr:nvCxnSpPr>
        <xdr:cNvPr id="236" name="直線コネクタ 235"/>
        <xdr:cNvCxnSpPr/>
      </xdr:nvCxnSpPr>
      <xdr:spPr>
        <a:xfrm flipV="1">
          <a:off x="2908300" y="16261378"/>
          <a:ext cx="889000" cy="11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7" name="フローチャート: 判断 236"/>
        <xdr:cNvSpPr/>
      </xdr:nvSpPr>
      <xdr:spPr>
        <a:xfrm>
          <a:off x="3746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58281</xdr:rowOff>
    </xdr:from>
    <xdr:ext cx="534377" cy="259045"/>
    <xdr:sp macro="" textlink="">
      <xdr:nvSpPr>
        <xdr:cNvPr id="238" name="テキスト ボックス 237"/>
        <xdr:cNvSpPr txBox="1"/>
      </xdr:nvSpPr>
      <xdr:spPr>
        <a:xfrm>
          <a:off x="3530111" y="1634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54051</xdr:rowOff>
    </xdr:from>
    <xdr:to>
      <xdr:col>15</xdr:col>
      <xdr:colOff>50800</xdr:colOff>
      <xdr:row>95</xdr:row>
      <xdr:rowOff>92521</xdr:rowOff>
    </xdr:to>
    <xdr:cxnSp macro="">
      <xdr:nvCxnSpPr>
        <xdr:cNvPr id="239" name="直線コネクタ 238"/>
        <xdr:cNvCxnSpPr/>
      </xdr:nvCxnSpPr>
      <xdr:spPr>
        <a:xfrm>
          <a:off x="2019300" y="16341801"/>
          <a:ext cx="889000" cy="3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40" name="フローチャート: 判断 239"/>
        <xdr:cNvSpPr/>
      </xdr:nvSpPr>
      <xdr:spPr>
        <a:xfrm>
          <a:off x="2857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95187</xdr:rowOff>
    </xdr:from>
    <xdr:ext cx="534377" cy="259045"/>
    <xdr:sp macro="" textlink="">
      <xdr:nvSpPr>
        <xdr:cNvPr id="241" name="テキスト ボックス 240"/>
        <xdr:cNvSpPr txBox="1"/>
      </xdr:nvSpPr>
      <xdr:spPr>
        <a:xfrm>
          <a:off x="2641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54051</xdr:rowOff>
    </xdr:from>
    <xdr:to>
      <xdr:col>10</xdr:col>
      <xdr:colOff>114300</xdr:colOff>
      <xdr:row>96</xdr:row>
      <xdr:rowOff>2595</xdr:rowOff>
    </xdr:to>
    <xdr:cxnSp macro="">
      <xdr:nvCxnSpPr>
        <xdr:cNvPr id="242" name="直線コネクタ 241"/>
        <xdr:cNvCxnSpPr/>
      </xdr:nvCxnSpPr>
      <xdr:spPr>
        <a:xfrm flipV="1">
          <a:off x="1130300" y="16341801"/>
          <a:ext cx="889000" cy="11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43" name="フローチャート: 判断 242"/>
        <xdr:cNvSpPr/>
      </xdr:nvSpPr>
      <xdr:spPr>
        <a:xfrm>
          <a:off x="1968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82168</xdr:rowOff>
    </xdr:from>
    <xdr:ext cx="534377" cy="259045"/>
    <xdr:sp macro="" textlink="">
      <xdr:nvSpPr>
        <xdr:cNvPr id="244" name="テキスト ボックス 243"/>
        <xdr:cNvSpPr txBox="1"/>
      </xdr:nvSpPr>
      <xdr:spPr>
        <a:xfrm>
          <a:off x="1752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49374</xdr:rowOff>
    </xdr:from>
    <xdr:to>
      <xdr:col>6</xdr:col>
      <xdr:colOff>38100</xdr:colOff>
      <xdr:row>95</xdr:row>
      <xdr:rowOff>150974</xdr:rowOff>
    </xdr:to>
    <xdr:sp macro="" textlink="">
      <xdr:nvSpPr>
        <xdr:cNvPr id="245" name="フローチャート: 判断 244"/>
        <xdr:cNvSpPr/>
      </xdr:nvSpPr>
      <xdr:spPr>
        <a:xfrm>
          <a:off x="1079500" y="1633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167501</xdr:rowOff>
    </xdr:from>
    <xdr:ext cx="534377" cy="259045"/>
    <xdr:sp macro="" textlink="">
      <xdr:nvSpPr>
        <xdr:cNvPr id="246" name="テキスト ボックス 245"/>
        <xdr:cNvSpPr txBox="1"/>
      </xdr:nvSpPr>
      <xdr:spPr>
        <a:xfrm>
          <a:off x="863111" y="1611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7376</xdr:rowOff>
    </xdr:from>
    <xdr:to>
      <xdr:col>24</xdr:col>
      <xdr:colOff>114300</xdr:colOff>
      <xdr:row>95</xdr:row>
      <xdr:rowOff>108976</xdr:rowOff>
    </xdr:to>
    <xdr:sp macro="" textlink="">
      <xdr:nvSpPr>
        <xdr:cNvPr id="252" name="楕円 251"/>
        <xdr:cNvSpPr/>
      </xdr:nvSpPr>
      <xdr:spPr>
        <a:xfrm>
          <a:off x="4584700" y="1629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157253</xdr:rowOff>
    </xdr:from>
    <xdr:ext cx="534377" cy="259045"/>
    <xdr:sp macro="" textlink="">
      <xdr:nvSpPr>
        <xdr:cNvPr id="253" name="扶助費該当値テキスト"/>
        <xdr:cNvSpPr txBox="1"/>
      </xdr:nvSpPr>
      <xdr:spPr>
        <a:xfrm>
          <a:off x="4686300" y="1627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94278</xdr:rowOff>
    </xdr:from>
    <xdr:to>
      <xdr:col>20</xdr:col>
      <xdr:colOff>38100</xdr:colOff>
      <xdr:row>95</xdr:row>
      <xdr:rowOff>24428</xdr:rowOff>
    </xdr:to>
    <xdr:sp macro="" textlink="">
      <xdr:nvSpPr>
        <xdr:cNvPr id="254" name="楕円 253"/>
        <xdr:cNvSpPr/>
      </xdr:nvSpPr>
      <xdr:spPr>
        <a:xfrm>
          <a:off x="3746500" y="1621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40955</xdr:rowOff>
    </xdr:from>
    <xdr:ext cx="534377" cy="259045"/>
    <xdr:sp macro="" textlink="">
      <xdr:nvSpPr>
        <xdr:cNvPr id="255" name="テキスト ボックス 254"/>
        <xdr:cNvSpPr txBox="1"/>
      </xdr:nvSpPr>
      <xdr:spPr>
        <a:xfrm>
          <a:off x="3530111" y="1598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41721</xdr:rowOff>
    </xdr:from>
    <xdr:to>
      <xdr:col>15</xdr:col>
      <xdr:colOff>101600</xdr:colOff>
      <xdr:row>95</xdr:row>
      <xdr:rowOff>143321</xdr:rowOff>
    </xdr:to>
    <xdr:sp macro="" textlink="">
      <xdr:nvSpPr>
        <xdr:cNvPr id="256" name="楕円 255"/>
        <xdr:cNvSpPr/>
      </xdr:nvSpPr>
      <xdr:spPr>
        <a:xfrm>
          <a:off x="2857500" y="1632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134448</xdr:rowOff>
    </xdr:from>
    <xdr:ext cx="534377" cy="259045"/>
    <xdr:sp macro="" textlink="">
      <xdr:nvSpPr>
        <xdr:cNvPr id="257" name="テキスト ボックス 256"/>
        <xdr:cNvSpPr txBox="1"/>
      </xdr:nvSpPr>
      <xdr:spPr>
        <a:xfrm>
          <a:off x="2641111" y="164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3251</xdr:rowOff>
    </xdr:from>
    <xdr:to>
      <xdr:col>10</xdr:col>
      <xdr:colOff>165100</xdr:colOff>
      <xdr:row>95</xdr:row>
      <xdr:rowOff>104851</xdr:rowOff>
    </xdr:to>
    <xdr:sp macro="" textlink="">
      <xdr:nvSpPr>
        <xdr:cNvPr id="258" name="楕円 257"/>
        <xdr:cNvSpPr/>
      </xdr:nvSpPr>
      <xdr:spPr>
        <a:xfrm>
          <a:off x="1968500" y="1629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95978</xdr:rowOff>
    </xdr:from>
    <xdr:ext cx="534377" cy="259045"/>
    <xdr:sp macro="" textlink="">
      <xdr:nvSpPr>
        <xdr:cNvPr id="259" name="テキスト ボックス 258"/>
        <xdr:cNvSpPr txBox="1"/>
      </xdr:nvSpPr>
      <xdr:spPr>
        <a:xfrm>
          <a:off x="1752111" y="1638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123245</xdr:rowOff>
    </xdr:from>
    <xdr:to>
      <xdr:col>6</xdr:col>
      <xdr:colOff>38100</xdr:colOff>
      <xdr:row>96</xdr:row>
      <xdr:rowOff>53395</xdr:rowOff>
    </xdr:to>
    <xdr:sp macro="" textlink="">
      <xdr:nvSpPr>
        <xdr:cNvPr id="260" name="楕円 259"/>
        <xdr:cNvSpPr/>
      </xdr:nvSpPr>
      <xdr:spPr>
        <a:xfrm>
          <a:off x="1079500" y="164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44522</xdr:rowOff>
    </xdr:from>
    <xdr:ext cx="534377" cy="259045"/>
    <xdr:sp macro="" textlink="">
      <xdr:nvSpPr>
        <xdr:cNvPr id="261" name="テキスト ボックス 260"/>
        <xdr:cNvSpPr txBox="1"/>
      </xdr:nvSpPr>
      <xdr:spPr>
        <a:xfrm>
          <a:off x="863111" y="1650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5" name="直線コネクタ 284"/>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6" name="補助費等最小値テキスト"/>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7" name="直線コネクタ 286"/>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8" name="補助費等最大値テキスト"/>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9" name="直線コネクタ 288"/>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138060</xdr:rowOff>
    </xdr:from>
    <xdr:to>
      <xdr:col>55</xdr:col>
      <xdr:colOff>0</xdr:colOff>
      <xdr:row>38</xdr:row>
      <xdr:rowOff>27439</xdr:rowOff>
    </xdr:to>
    <xdr:cxnSp macro="">
      <xdr:nvCxnSpPr>
        <xdr:cNvPr id="290" name="直線コネクタ 289"/>
        <xdr:cNvCxnSpPr/>
      </xdr:nvCxnSpPr>
      <xdr:spPr>
        <a:xfrm>
          <a:off x="9639300" y="6481710"/>
          <a:ext cx="838200" cy="6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163650</xdr:rowOff>
    </xdr:from>
    <xdr:ext cx="599010" cy="259045"/>
    <xdr:sp macro="" textlink="">
      <xdr:nvSpPr>
        <xdr:cNvPr id="291" name="補助費等平均値テキスト"/>
        <xdr:cNvSpPr txBox="1"/>
      </xdr:nvSpPr>
      <xdr:spPr>
        <a:xfrm>
          <a:off x="10528300" y="6164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2" name="フローチャート: 判断 291"/>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138060</xdr:rowOff>
    </xdr:from>
    <xdr:to>
      <xdr:col>50</xdr:col>
      <xdr:colOff>114300</xdr:colOff>
      <xdr:row>37</xdr:row>
      <xdr:rowOff>142914</xdr:rowOff>
    </xdr:to>
    <xdr:cxnSp macro="">
      <xdr:nvCxnSpPr>
        <xdr:cNvPr id="293" name="直線コネクタ 292"/>
        <xdr:cNvCxnSpPr/>
      </xdr:nvCxnSpPr>
      <xdr:spPr>
        <a:xfrm flipV="1">
          <a:off x="8750300" y="6481710"/>
          <a:ext cx="889000" cy="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4" name="フローチャート: 判断 293"/>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83208</xdr:rowOff>
    </xdr:from>
    <xdr:ext cx="599010" cy="259045"/>
    <xdr:sp macro="" textlink="">
      <xdr:nvSpPr>
        <xdr:cNvPr id="295" name="テキスト ボックス 294"/>
        <xdr:cNvSpPr txBox="1"/>
      </xdr:nvSpPr>
      <xdr:spPr>
        <a:xfrm>
          <a:off x="9339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64824</xdr:rowOff>
    </xdr:from>
    <xdr:to>
      <xdr:col>45</xdr:col>
      <xdr:colOff>177800</xdr:colOff>
      <xdr:row>37</xdr:row>
      <xdr:rowOff>142914</xdr:rowOff>
    </xdr:to>
    <xdr:cxnSp macro="">
      <xdr:nvCxnSpPr>
        <xdr:cNvPr id="296" name="直線コネクタ 295"/>
        <xdr:cNvCxnSpPr/>
      </xdr:nvCxnSpPr>
      <xdr:spPr>
        <a:xfrm>
          <a:off x="7861300" y="6408474"/>
          <a:ext cx="889000" cy="7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7" name="フローチャート: 判断 296"/>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110518</xdr:rowOff>
    </xdr:from>
    <xdr:ext cx="599010" cy="259045"/>
    <xdr:sp macro="" textlink="">
      <xdr:nvSpPr>
        <xdr:cNvPr id="298" name="テキスト ボックス 297"/>
        <xdr:cNvSpPr txBox="1"/>
      </xdr:nvSpPr>
      <xdr:spPr>
        <a:xfrm>
          <a:off x="8450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64824</xdr:rowOff>
    </xdr:from>
    <xdr:to>
      <xdr:col>41</xdr:col>
      <xdr:colOff>50800</xdr:colOff>
      <xdr:row>37</xdr:row>
      <xdr:rowOff>169816</xdr:rowOff>
    </xdr:to>
    <xdr:cxnSp macro="">
      <xdr:nvCxnSpPr>
        <xdr:cNvPr id="299" name="直線コネクタ 298"/>
        <xdr:cNvCxnSpPr/>
      </xdr:nvCxnSpPr>
      <xdr:spPr>
        <a:xfrm flipV="1">
          <a:off x="6972300" y="6408474"/>
          <a:ext cx="889000" cy="10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300" name="フローチャート: 判断 299"/>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114021</xdr:rowOff>
    </xdr:from>
    <xdr:ext cx="599010" cy="259045"/>
    <xdr:sp macro="" textlink="">
      <xdr:nvSpPr>
        <xdr:cNvPr id="301" name="テキスト ボックス 300"/>
        <xdr:cNvSpPr txBox="1"/>
      </xdr:nvSpPr>
      <xdr:spPr>
        <a:xfrm>
          <a:off x="7561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2137</xdr:rowOff>
    </xdr:from>
    <xdr:to>
      <xdr:col>36</xdr:col>
      <xdr:colOff>165100</xdr:colOff>
      <xdr:row>37</xdr:row>
      <xdr:rowOff>103737</xdr:rowOff>
    </xdr:to>
    <xdr:sp macro="" textlink="">
      <xdr:nvSpPr>
        <xdr:cNvPr id="302" name="フローチャート: 判断 301"/>
        <xdr:cNvSpPr/>
      </xdr:nvSpPr>
      <xdr:spPr>
        <a:xfrm>
          <a:off x="6921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120264</xdr:rowOff>
    </xdr:from>
    <xdr:ext cx="599010" cy="259045"/>
    <xdr:sp macro="" textlink="">
      <xdr:nvSpPr>
        <xdr:cNvPr id="303" name="テキスト ボックス 302"/>
        <xdr:cNvSpPr txBox="1"/>
      </xdr:nvSpPr>
      <xdr:spPr>
        <a:xfrm>
          <a:off x="6672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148088</xdr:rowOff>
    </xdr:from>
    <xdr:to>
      <xdr:col>55</xdr:col>
      <xdr:colOff>50800</xdr:colOff>
      <xdr:row>38</xdr:row>
      <xdr:rowOff>78239</xdr:rowOff>
    </xdr:to>
    <xdr:sp macro="" textlink="">
      <xdr:nvSpPr>
        <xdr:cNvPr id="309" name="楕円 308"/>
        <xdr:cNvSpPr/>
      </xdr:nvSpPr>
      <xdr:spPr>
        <a:xfrm>
          <a:off x="10426700" y="64917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63015</xdr:rowOff>
    </xdr:from>
    <xdr:ext cx="534377" cy="259045"/>
    <xdr:sp macro="" textlink="">
      <xdr:nvSpPr>
        <xdr:cNvPr id="310" name="補助費等該当値テキスト"/>
        <xdr:cNvSpPr txBox="1"/>
      </xdr:nvSpPr>
      <xdr:spPr>
        <a:xfrm>
          <a:off x="10528300" y="640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87260</xdr:rowOff>
    </xdr:from>
    <xdr:to>
      <xdr:col>50</xdr:col>
      <xdr:colOff>165100</xdr:colOff>
      <xdr:row>38</xdr:row>
      <xdr:rowOff>17410</xdr:rowOff>
    </xdr:to>
    <xdr:sp macro="" textlink="">
      <xdr:nvSpPr>
        <xdr:cNvPr id="311" name="楕円 310"/>
        <xdr:cNvSpPr/>
      </xdr:nvSpPr>
      <xdr:spPr>
        <a:xfrm>
          <a:off x="9588500" y="643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8537</xdr:rowOff>
    </xdr:from>
    <xdr:ext cx="599010" cy="259045"/>
    <xdr:sp macro="" textlink="">
      <xdr:nvSpPr>
        <xdr:cNvPr id="312" name="テキスト ボックス 311"/>
        <xdr:cNvSpPr txBox="1"/>
      </xdr:nvSpPr>
      <xdr:spPr>
        <a:xfrm>
          <a:off x="9339795" y="6523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92114</xdr:rowOff>
    </xdr:from>
    <xdr:to>
      <xdr:col>46</xdr:col>
      <xdr:colOff>38100</xdr:colOff>
      <xdr:row>38</xdr:row>
      <xdr:rowOff>22264</xdr:rowOff>
    </xdr:to>
    <xdr:sp macro="" textlink="">
      <xdr:nvSpPr>
        <xdr:cNvPr id="313" name="楕円 312"/>
        <xdr:cNvSpPr/>
      </xdr:nvSpPr>
      <xdr:spPr>
        <a:xfrm>
          <a:off x="8699500" y="64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13391</xdr:rowOff>
    </xdr:from>
    <xdr:ext cx="599010" cy="259045"/>
    <xdr:sp macro="" textlink="">
      <xdr:nvSpPr>
        <xdr:cNvPr id="314" name="テキスト ボックス 313"/>
        <xdr:cNvSpPr txBox="1"/>
      </xdr:nvSpPr>
      <xdr:spPr>
        <a:xfrm>
          <a:off x="8450795" y="652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14024</xdr:rowOff>
    </xdr:from>
    <xdr:to>
      <xdr:col>41</xdr:col>
      <xdr:colOff>101600</xdr:colOff>
      <xdr:row>37</xdr:row>
      <xdr:rowOff>115624</xdr:rowOff>
    </xdr:to>
    <xdr:sp macro="" textlink="">
      <xdr:nvSpPr>
        <xdr:cNvPr id="315" name="楕円 314"/>
        <xdr:cNvSpPr/>
      </xdr:nvSpPr>
      <xdr:spPr>
        <a:xfrm>
          <a:off x="7810500" y="635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106751</xdr:rowOff>
    </xdr:from>
    <xdr:ext cx="599010" cy="259045"/>
    <xdr:sp macro="" textlink="">
      <xdr:nvSpPr>
        <xdr:cNvPr id="316" name="テキスト ボックス 315"/>
        <xdr:cNvSpPr txBox="1"/>
      </xdr:nvSpPr>
      <xdr:spPr>
        <a:xfrm>
          <a:off x="7561795" y="6450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119016</xdr:rowOff>
    </xdr:from>
    <xdr:to>
      <xdr:col>36</xdr:col>
      <xdr:colOff>165100</xdr:colOff>
      <xdr:row>38</xdr:row>
      <xdr:rowOff>49166</xdr:rowOff>
    </xdr:to>
    <xdr:sp macro="" textlink="">
      <xdr:nvSpPr>
        <xdr:cNvPr id="317" name="楕円 316"/>
        <xdr:cNvSpPr/>
      </xdr:nvSpPr>
      <xdr:spPr>
        <a:xfrm>
          <a:off x="6921500" y="646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40293</xdr:rowOff>
    </xdr:from>
    <xdr:ext cx="599010" cy="259045"/>
    <xdr:sp macro="" textlink="">
      <xdr:nvSpPr>
        <xdr:cNvPr id="318" name="テキスト ボックス 317"/>
        <xdr:cNvSpPr txBox="1"/>
      </xdr:nvSpPr>
      <xdr:spPr>
        <a:xfrm>
          <a:off x="6672795" y="655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45606</xdr:rowOff>
    </xdr:from>
    <xdr:to>
      <xdr:col>54</xdr:col>
      <xdr:colOff>189865</xdr:colOff>
      <xdr:row>58</xdr:row>
      <xdr:rowOff>134101</xdr:rowOff>
    </xdr:to>
    <xdr:cxnSp macro="">
      <xdr:nvCxnSpPr>
        <xdr:cNvPr id="340" name="直線コネクタ 339"/>
        <xdr:cNvCxnSpPr/>
      </xdr:nvCxnSpPr>
      <xdr:spPr>
        <a:xfrm flipV="1">
          <a:off x="10475595" y="8789556"/>
          <a:ext cx="1270" cy="128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137928</xdr:rowOff>
    </xdr:from>
    <xdr:ext cx="534377" cy="259045"/>
    <xdr:sp macro="" textlink="">
      <xdr:nvSpPr>
        <xdr:cNvPr id="341" name="普通建設事業費最小値テキスト"/>
        <xdr:cNvSpPr txBox="1"/>
      </xdr:nvSpPr>
      <xdr:spPr>
        <a:xfrm>
          <a:off x="10528300" y="100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134101</xdr:rowOff>
    </xdr:from>
    <xdr:to>
      <xdr:col>55</xdr:col>
      <xdr:colOff>88900</xdr:colOff>
      <xdr:row>58</xdr:row>
      <xdr:rowOff>134101</xdr:rowOff>
    </xdr:to>
    <xdr:cxnSp macro="">
      <xdr:nvCxnSpPr>
        <xdr:cNvPr id="342" name="直線コネクタ 341"/>
        <xdr:cNvCxnSpPr/>
      </xdr:nvCxnSpPr>
      <xdr:spPr>
        <a:xfrm>
          <a:off x="10388600" y="100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163733</xdr:rowOff>
    </xdr:from>
    <xdr:ext cx="690189" cy="259045"/>
    <xdr:sp macro="" textlink="">
      <xdr:nvSpPr>
        <xdr:cNvPr id="343" name="普通建設事業費最大値テキスト"/>
        <xdr:cNvSpPr txBox="1"/>
      </xdr:nvSpPr>
      <xdr:spPr>
        <a:xfrm>
          <a:off x="10528300" y="8564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45606</xdr:rowOff>
    </xdr:from>
    <xdr:to>
      <xdr:col>55</xdr:col>
      <xdr:colOff>88900</xdr:colOff>
      <xdr:row>51</xdr:row>
      <xdr:rowOff>45606</xdr:rowOff>
    </xdr:to>
    <xdr:cxnSp macro="">
      <xdr:nvCxnSpPr>
        <xdr:cNvPr id="344" name="直線コネクタ 343"/>
        <xdr:cNvCxnSpPr/>
      </xdr:nvCxnSpPr>
      <xdr:spPr>
        <a:xfrm>
          <a:off x="10388600" y="87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60430</xdr:rowOff>
    </xdr:from>
    <xdr:to>
      <xdr:col>55</xdr:col>
      <xdr:colOff>0</xdr:colOff>
      <xdr:row>58</xdr:row>
      <xdr:rowOff>89048</xdr:rowOff>
    </xdr:to>
    <xdr:cxnSp macro="">
      <xdr:nvCxnSpPr>
        <xdr:cNvPr id="345" name="直線コネクタ 344"/>
        <xdr:cNvCxnSpPr/>
      </xdr:nvCxnSpPr>
      <xdr:spPr>
        <a:xfrm flipV="1">
          <a:off x="9639300" y="10004530"/>
          <a:ext cx="838200" cy="2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138323</xdr:rowOff>
    </xdr:from>
    <xdr:ext cx="599010" cy="259045"/>
    <xdr:sp macro="" textlink="">
      <xdr:nvSpPr>
        <xdr:cNvPr id="346" name="普通建設事業費平均値テキスト"/>
        <xdr:cNvSpPr txBox="1"/>
      </xdr:nvSpPr>
      <xdr:spPr>
        <a:xfrm>
          <a:off x="10528300" y="9739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115446</xdr:rowOff>
    </xdr:from>
    <xdr:to>
      <xdr:col>55</xdr:col>
      <xdr:colOff>50800</xdr:colOff>
      <xdr:row>58</xdr:row>
      <xdr:rowOff>45596</xdr:rowOff>
    </xdr:to>
    <xdr:sp macro="" textlink="">
      <xdr:nvSpPr>
        <xdr:cNvPr id="347" name="フローチャート: 判断 346"/>
        <xdr:cNvSpPr/>
      </xdr:nvSpPr>
      <xdr:spPr>
        <a:xfrm>
          <a:off x="104267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58371</xdr:rowOff>
    </xdr:from>
    <xdr:to>
      <xdr:col>50</xdr:col>
      <xdr:colOff>114300</xdr:colOff>
      <xdr:row>58</xdr:row>
      <xdr:rowOff>89048</xdr:rowOff>
    </xdr:to>
    <xdr:cxnSp macro="">
      <xdr:nvCxnSpPr>
        <xdr:cNvPr id="348" name="直線コネクタ 347"/>
        <xdr:cNvCxnSpPr/>
      </xdr:nvCxnSpPr>
      <xdr:spPr>
        <a:xfrm>
          <a:off x="8750300" y="10002471"/>
          <a:ext cx="889000" cy="3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127882</xdr:rowOff>
    </xdr:from>
    <xdr:to>
      <xdr:col>50</xdr:col>
      <xdr:colOff>165100</xdr:colOff>
      <xdr:row>58</xdr:row>
      <xdr:rowOff>58032</xdr:rowOff>
    </xdr:to>
    <xdr:sp macro="" textlink="">
      <xdr:nvSpPr>
        <xdr:cNvPr id="349" name="フローチャート: 判断 348"/>
        <xdr:cNvSpPr/>
      </xdr:nvSpPr>
      <xdr:spPr>
        <a:xfrm>
          <a:off x="9588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74559</xdr:rowOff>
    </xdr:from>
    <xdr:ext cx="599010" cy="259045"/>
    <xdr:sp macro="" textlink="">
      <xdr:nvSpPr>
        <xdr:cNvPr id="350" name="テキスト ボックス 349"/>
        <xdr:cNvSpPr txBox="1"/>
      </xdr:nvSpPr>
      <xdr:spPr>
        <a:xfrm>
          <a:off x="9339795" y="967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58371</xdr:rowOff>
    </xdr:from>
    <xdr:to>
      <xdr:col>45</xdr:col>
      <xdr:colOff>177800</xdr:colOff>
      <xdr:row>58</xdr:row>
      <xdr:rowOff>79746</xdr:rowOff>
    </xdr:to>
    <xdr:cxnSp macro="">
      <xdr:nvCxnSpPr>
        <xdr:cNvPr id="351" name="直線コネクタ 350"/>
        <xdr:cNvCxnSpPr/>
      </xdr:nvCxnSpPr>
      <xdr:spPr>
        <a:xfrm flipV="1">
          <a:off x="7861300" y="10002471"/>
          <a:ext cx="889000" cy="2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115272</xdr:rowOff>
    </xdr:from>
    <xdr:to>
      <xdr:col>46</xdr:col>
      <xdr:colOff>38100</xdr:colOff>
      <xdr:row>58</xdr:row>
      <xdr:rowOff>45422</xdr:rowOff>
    </xdr:to>
    <xdr:sp macro="" textlink="">
      <xdr:nvSpPr>
        <xdr:cNvPr id="352" name="フローチャート: 判断 351"/>
        <xdr:cNvSpPr/>
      </xdr:nvSpPr>
      <xdr:spPr>
        <a:xfrm>
          <a:off x="8699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61949</xdr:rowOff>
    </xdr:from>
    <xdr:ext cx="599010" cy="259045"/>
    <xdr:sp macro="" textlink="">
      <xdr:nvSpPr>
        <xdr:cNvPr id="353" name="テキスト ボックス 352"/>
        <xdr:cNvSpPr txBox="1"/>
      </xdr:nvSpPr>
      <xdr:spPr>
        <a:xfrm>
          <a:off x="8450795" y="966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72998</xdr:rowOff>
    </xdr:from>
    <xdr:to>
      <xdr:col>41</xdr:col>
      <xdr:colOff>50800</xdr:colOff>
      <xdr:row>58</xdr:row>
      <xdr:rowOff>79746</xdr:rowOff>
    </xdr:to>
    <xdr:cxnSp macro="">
      <xdr:nvCxnSpPr>
        <xdr:cNvPr id="354" name="直線コネクタ 353"/>
        <xdr:cNvCxnSpPr/>
      </xdr:nvCxnSpPr>
      <xdr:spPr>
        <a:xfrm>
          <a:off x="6972300" y="10017098"/>
          <a:ext cx="889000" cy="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118481</xdr:rowOff>
    </xdr:from>
    <xdr:to>
      <xdr:col>41</xdr:col>
      <xdr:colOff>101600</xdr:colOff>
      <xdr:row>58</xdr:row>
      <xdr:rowOff>48631</xdr:rowOff>
    </xdr:to>
    <xdr:sp macro="" textlink="">
      <xdr:nvSpPr>
        <xdr:cNvPr id="355" name="フローチャート: 判断 354"/>
        <xdr:cNvSpPr/>
      </xdr:nvSpPr>
      <xdr:spPr>
        <a:xfrm>
          <a:off x="7810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65158</xdr:rowOff>
    </xdr:from>
    <xdr:ext cx="599010" cy="259045"/>
    <xdr:sp macro="" textlink="">
      <xdr:nvSpPr>
        <xdr:cNvPr id="356" name="テキスト ボックス 355"/>
        <xdr:cNvSpPr txBox="1"/>
      </xdr:nvSpPr>
      <xdr:spPr>
        <a:xfrm>
          <a:off x="7561795" y="966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132124</xdr:rowOff>
    </xdr:from>
    <xdr:to>
      <xdr:col>36</xdr:col>
      <xdr:colOff>165100</xdr:colOff>
      <xdr:row>58</xdr:row>
      <xdr:rowOff>62274</xdr:rowOff>
    </xdr:to>
    <xdr:sp macro="" textlink="">
      <xdr:nvSpPr>
        <xdr:cNvPr id="357" name="フローチャート: 判断 356"/>
        <xdr:cNvSpPr/>
      </xdr:nvSpPr>
      <xdr:spPr>
        <a:xfrm>
          <a:off x="6921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78801</xdr:rowOff>
    </xdr:from>
    <xdr:ext cx="599010" cy="259045"/>
    <xdr:sp macro="" textlink="">
      <xdr:nvSpPr>
        <xdr:cNvPr id="358" name="テキスト ボックス 357"/>
        <xdr:cNvSpPr txBox="1"/>
      </xdr:nvSpPr>
      <xdr:spPr>
        <a:xfrm>
          <a:off x="6672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9630</xdr:rowOff>
    </xdr:from>
    <xdr:to>
      <xdr:col>55</xdr:col>
      <xdr:colOff>50800</xdr:colOff>
      <xdr:row>58</xdr:row>
      <xdr:rowOff>111230</xdr:rowOff>
    </xdr:to>
    <xdr:sp macro="" textlink="">
      <xdr:nvSpPr>
        <xdr:cNvPr id="364" name="楕円 363"/>
        <xdr:cNvSpPr/>
      </xdr:nvSpPr>
      <xdr:spPr>
        <a:xfrm>
          <a:off x="10426700" y="995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96007</xdr:rowOff>
    </xdr:from>
    <xdr:ext cx="599010" cy="259045"/>
    <xdr:sp macro="" textlink="">
      <xdr:nvSpPr>
        <xdr:cNvPr id="365" name="普通建設事業費該当値テキスト"/>
        <xdr:cNvSpPr txBox="1"/>
      </xdr:nvSpPr>
      <xdr:spPr>
        <a:xfrm>
          <a:off x="10528300" y="9868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38248</xdr:rowOff>
    </xdr:from>
    <xdr:to>
      <xdr:col>50</xdr:col>
      <xdr:colOff>165100</xdr:colOff>
      <xdr:row>58</xdr:row>
      <xdr:rowOff>139848</xdr:rowOff>
    </xdr:to>
    <xdr:sp macro="" textlink="">
      <xdr:nvSpPr>
        <xdr:cNvPr id="366" name="楕円 365"/>
        <xdr:cNvSpPr/>
      </xdr:nvSpPr>
      <xdr:spPr>
        <a:xfrm>
          <a:off x="9588500" y="998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130975</xdr:rowOff>
    </xdr:from>
    <xdr:ext cx="599010" cy="259045"/>
    <xdr:sp macro="" textlink="">
      <xdr:nvSpPr>
        <xdr:cNvPr id="367" name="テキスト ボックス 366"/>
        <xdr:cNvSpPr txBox="1"/>
      </xdr:nvSpPr>
      <xdr:spPr>
        <a:xfrm>
          <a:off x="9339795" y="1007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7571</xdr:rowOff>
    </xdr:from>
    <xdr:to>
      <xdr:col>46</xdr:col>
      <xdr:colOff>38100</xdr:colOff>
      <xdr:row>58</xdr:row>
      <xdr:rowOff>109171</xdr:rowOff>
    </xdr:to>
    <xdr:sp macro="" textlink="">
      <xdr:nvSpPr>
        <xdr:cNvPr id="368" name="楕円 367"/>
        <xdr:cNvSpPr/>
      </xdr:nvSpPr>
      <xdr:spPr>
        <a:xfrm>
          <a:off x="8699500" y="995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100298</xdr:rowOff>
    </xdr:from>
    <xdr:ext cx="599010" cy="259045"/>
    <xdr:sp macro="" textlink="">
      <xdr:nvSpPr>
        <xdr:cNvPr id="369" name="テキスト ボックス 368"/>
        <xdr:cNvSpPr txBox="1"/>
      </xdr:nvSpPr>
      <xdr:spPr>
        <a:xfrm>
          <a:off x="8450795" y="10044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28946</xdr:rowOff>
    </xdr:from>
    <xdr:to>
      <xdr:col>41</xdr:col>
      <xdr:colOff>101600</xdr:colOff>
      <xdr:row>58</xdr:row>
      <xdr:rowOff>130546</xdr:rowOff>
    </xdr:to>
    <xdr:sp macro="" textlink="">
      <xdr:nvSpPr>
        <xdr:cNvPr id="370" name="楕円 369"/>
        <xdr:cNvSpPr/>
      </xdr:nvSpPr>
      <xdr:spPr>
        <a:xfrm>
          <a:off x="7810500" y="997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121673</xdr:rowOff>
    </xdr:from>
    <xdr:ext cx="599010" cy="259045"/>
    <xdr:sp macro="" textlink="">
      <xdr:nvSpPr>
        <xdr:cNvPr id="371" name="テキスト ボックス 370"/>
        <xdr:cNvSpPr txBox="1"/>
      </xdr:nvSpPr>
      <xdr:spPr>
        <a:xfrm>
          <a:off x="7561795" y="1006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22198</xdr:rowOff>
    </xdr:from>
    <xdr:to>
      <xdr:col>36</xdr:col>
      <xdr:colOff>165100</xdr:colOff>
      <xdr:row>58</xdr:row>
      <xdr:rowOff>123798</xdr:rowOff>
    </xdr:to>
    <xdr:sp macro="" textlink="">
      <xdr:nvSpPr>
        <xdr:cNvPr id="372" name="楕円 371"/>
        <xdr:cNvSpPr/>
      </xdr:nvSpPr>
      <xdr:spPr>
        <a:xfrm>
          <a:off x="6921500" y="996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114925</xdr:rowOff>
    </xdr:from>
    <xdr:ext cx="599010" cy="259045"/>
    <xdr:sp macro="" textlink="">
      <xdr:nvSpPr>
        <xdr:cNvPr id="373" name="テキスト ボックス 372"/>
        <xdr:cNvSpPr txBox="1"/>
      </xdr:nvSpPr>
      <xdr:spPr>
        <a:xfrm>
          <a:off x="6672795" y="1005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133965</xdr:rowOff>
    </xdr:from>
    <xdr:to>
      <xdr:col>54</xdr:col>
      <xdr:colOff>189865</xdr:colOff>
      <xdr:row>79</xdr:row>
      <xdr:rowOff>44450</xdr:rowOff>
    </xdr:to>
    <xdr:cxnSp macro="">
      <xdr:nvCxnSpPr>
        <xdr:cNvPr id="397" name="直線コネクタ 396"/>
        <xdr:cNvCxnSpPr/>
      </xdr:nvCxnSpPr>
      <xdr:spPr>
        <a:xfrm flipV="1">
          <a:off x="10475595" y="12306915"/>
          <a:ext cx="1270" cy="128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80642</xdr:rowOff>
    </xdr:from>
    <xdr:ext cx="690189" cy="259045"/>
    <xdr:sp macro="" textlink="">
      <xdr:nvSpPr>
        <xdr:cNvPr id="400" name="普通建設事業費 （ うち新規整備　）最大値テキスト"/>
        <xdr:cNvSpPr txBox="1"/>
      </xdr:nvSpPr>
      <xdr:spPr>
        <a:xfrm>
          <a:off x="10528300" y="12082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133965</xdr:rowOff>
    </xdr:from>
    <xdr:to>
      <xdr:col>55</xdr:col>
      <xdr:colOff>88900</xdr:colOff>
      <xdr:row>71</xdr:row>
      <xdr:rowOff>133965</xdr:rowOff>
    </xdr:to>
    <xdr:cxnSp macro="">
      <xdr:nvCxnSpPr>
        <xdr:cNvPr id="401" name="直線コネクタ 400"/>
        <xdr:cNvCxnSpPr/>
      </xdr:nvCxnSpPr>
      <xdr:spPr>
        <a:xfrm>
          <a:off x="10388600" y="123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144565</xdr:rowOff>
    </xdr:from>
    <xdr:to>
      <xdr:col>55</xdr:col>
      <xdr:colOff>0</xdr:colOff>
      <xdr:row>78</xdr:row>
      <xdr:rowOff>167970</xdr:rowOff>
    </xdr:to>
    <xdr:cxnSp macro="">
      <xdr:nvCxnSpPr>
        <xdr:cNvPr id="402" name="直線コネクタ 401"/>
        <xdr:cNvCxnSpPr/>
      </xdr:nvCxnSpPr>
      <xdr:spPr>
        <a:xfrm flipV="1">
          <a:off x="9639300" y="13517665"/>
          <a:ext cx="838200" cy="2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32585</xdr:rowOff>
    </xdr:from>
    <xdr:ext cx="599010" cy="259045"/>
    <xdr:sp macro="" textlink="">
      <xdr:nvSpPr>
        <xdr:cNvPr id="403" name="普通建設事業費 （ うち新規整備　）平均値テキスト"/>
        <xdr:cNvSpPr txBox="1"/>
      </xdr:nvSpPr>
      <xdr:spPr>
        <a:xfrm>
          <a:off x="10528300" y="13234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9708</xdr:rowOff>
    </xdr:from>
    <xdr:to>
      <xdr:col>55</xdr:col>
      <xdr:colOff>50800</xdr:colOff>
      <xdr:row>78</xdr:row>
      <xdr:rowOff>111308</xdr:rowOff>
    </xdr:to>
    <xdr:sp macro="" textlink="">
      <xdr:nvSpPr>
        <xdr:cNvPr id="404" name="フローチャート: 判断 403"/>
        <xdr:cNvSpPr/>
      </xdr:nvSpPr>
      <xdr:spPr>
        <a:xfrm>
          <a:off x="104267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125795</xdr:rowOff>
    </xdr:from>
    <xdr:to>
      <xdr:col>50</xdr:col>
      <xdr:colOff>114300</xdr:colOff>
      <xdr:row>78</xdr:row>
      <xdr:rowOff>167970</xdr:rowOff>
    </xdr:to>
    <xdr:cxnSp macro="">
      <xdr:nvCxnSpPr>
        <xdr:cNvPr id="405" name="直線コネクタ 404"/>
        <xdr:cNvCxnSpPr/>
      </xdr:nvCxnSpPr>
      <xdr:spPr>
        <a:xfrm>
          <a:off x="8750300" y="13498895"/>
          <a:ext cx="889000" cy="4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21755</xdr:rowOff>
    </xdr:from>
    <xdr:to>
      <xdr:col>50</xdr:col>
      <xdr:colOff>165100</xdr:colOff>
      <xdr:row>78</xdr:row>
      <xdr:rowOff>123355</xdr:rowOff>
    </xdr:to>
    <xdr:sp macro="" textlink="">
      <xdr:nvSpPr>
        <xdr:cNvPr id="406" name="フローチャート: 判断 405"/>
        <xdr:cNvSpPr/>
      </xdr:nvSpPr>
      <xdr:spPr>
        <a:xfrm>
          <a:off x="9588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139882</xdr:rowOff>
    </xdr:from>
    <xdr:ext cx="599010" cy="259045"/>
    <xdr:sp macro="" textlink="">
      <xdr:nvSpPr>
        <xdr:cNvPr id="407" name="テキスト ボックス 406"/>
        <xdr:cNvSpPr txBox="1"/>
      </xdr:nvSpPr>
      <xdr:spPr>
        <a:xfrm>
          <a:off x="9339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125795</xdr:rowOff>
    </xdr:from>
    <xdr:to>
      <xdr:col>45</xdr:col>
      <xdr:colOff>177800</xdr:colOff>
      <xdr:row>78</xdr:row>
      <xdr:rowOff>157635</xdr:rowOff>
    </xdr:to>
    <xdr:cxnSp macro="">
      <xdr:nvCxnSpPr>
        <xdr:cNvPr id="408" name="直線コネクタ 407"/>
        <xdr:cNvCxnSpPr/>
      </xdr:nvCxnSpPr>
      <xdr:spPr>
        <a:xfrm flipV="1">
          <a:off x="7861300" y="13498895"/>
          <a:ext cx="889000" cy="3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8692</xdr:rowOff>
    </xdr:from>
    <xdr:to>
      <xdr:col>46</xdr:col>
      <xdr:colOff>38100</xdr:colOff>
      <xdr:row>78</xdr:row>
      <xdr:rowOff>110292</xdr:rowOff>
    </xdr:to>
    <xdr:sp macro="" textlink="">
      <xdr:nvSpPr>
        <xdr:cNvPr id="409" name="フローチャート: 判断 408"/>
        <xdr:cNvSpPr/>
      </xdr:nvSpPr>
      <xdr:spPr>
        <a:xfrm>
          <a:off x="8699500" y="133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126819</xdr:rowOff>
    </xdr:from>
    <xdr:ext cx="599010" cy="259045"/>
    <xdr:sp macro="" textlink="">
      <xdr:nvSpPr>
        <xdr:cNvPr id="410" name="テキスト ボックス 409"/>
        <xdr:cNvSpPr txBox="1"/>
      </xdr:nvSpPr>
      <xdr:spPr>
        <a:xfrm>
          <a:off x="8450795" y="1315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122369</xdr:rowOff>
    </xdr:from>
    <xdr:to>
      <xdr:col>41</xdr:col>
      <xdr:colOff>50800</xdr:colOff>
      <xdr:row>78</xdr:row>
      <xdr:rowOff>157635</xdr:rowOff>
    </xdr:to>
    <xdr:cxnSp macro="">
      <xdr:nvCxnSpPr>
        <xdr:cNvPr id="411" name="直線コネクタ 410"/>
        <xdr:cNvCxnSpPr/>
      </xdr:nvCxnSpPr>
      <xdr:spPr>
        <a:xfrm>
          <a:off x="6972300" y="13495469"/>
          <a:ext cx="889000" cy="3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13072</xdr:rowOff>
    </xdr:from>
    <xdr:to>
      <xdr:col>41</xdr:col>
      <xdr:colOff>101600</xdr:colOff>
      <xdr:row>78</xdr:row>
      <xdr:rowOff>114672</xdr:rowOff>
    </xdr:to>
    <xdr:sp macro="" textlink="">
      <xdr:nvSpPr>
        <xdr:cNvPr id="412" name="フローチャート: 判断 411"/>
        <xdr:cNvSpPr/>
      </xdr:nvSpPr>
      <xdr:spPr>
        <a:xfrm>
          <a:off x="7810500" y="133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131199</xdr:rowOff>
    </xdr:from>
    <xdr:ext cx="599010" cy="259045"/>
    <xdr:sp macro="" textlink="">
      <xdr:nvSpPr>
        <xdr:cNvPr id="413" name="テキスト ボックス 412"/>
        <xdr:cNvSpPr txBox="1"/>
      </xdr:nvSpPr>
      <xdr:spPr>
        <a:xfrm>
          <a:off x="7561795" y="1316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17207</xdr:rowOff>
    </xdr:from>
    <xdr:to>
      <xdr:col>36</xdr:col>
      <xdr:colOff>165100</xdr:colOff>
      <xdr:row>78</xdr:row>
      <xdr:rowOff>118807</xdr:rowOff>
    </xdr:to>
    <xdr:sp macro="" textlink="">
      <xdr:nvSpPr>
        <xdr:cNvPr id="414" name="フローチャート: 判断 413"/>
        <xdr:cNvSpPr/>
      </xdr:nvSpPr>
      <xdr:spPr>
        <a:xfrm>
          <a:off x="6921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135334</xdr:rowOff>
    </xdr:from>
    <xdr:ext cx="599010" cy="259045"/>
    <xdr:sp macro="" textlink="">
      <xdr:nvSpPr>
        <xdr:cNvPr id="415" name="テキスト ボックス 414"/>
        <xdr:cNvSpPr txBox="1"/>
      </xdr:nvSpPr>
      <xdr:spPr>
        <a:xfrm>
          <a:off x="6672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93765</xdr:rowOff>
    </xdr:from>
    <xdr:to>
      <xdr:col>55</xdr:col>
      <xdr:colOff>50800</xdr:colOff>
      <xdr:row>79</xdr:row>
      <xdr:rowOff>23915</xdr:rowOff>
    </xdr:to>
    <xdr:sp macro="" textlink="">
      <xdr:nvSpPr>
        <xdr:cNvPr id="421" name="楕円 420"/>
        <xdr:cNvSpPr/>
      </xdr:nvSpPr>
      <xdr:spPr>
        <a:xfrm>
          <a:off x="10426700" y="134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8692</xdr:rowOff>
    </xdr:from>
    <xdr:ext cx="534377" cy="259045"/>
    <xdr:sp macro="" textlink="">
      <xdr:nvSpPr>
        <xdr:cNvPr id="422" name="普通建設事業費 （ うち新規整備　）該当値テキスト"/>
        <xdr:cNvSpPr txBox="1"/>
      </xdr:nvSpPr>
      <xdr:spPr>
        <a:xfrm>
          <a:off x="10528300" y="1338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117170</xdr:rowOff>
    </xdr:from>
    <xdr:to>
      <xdr:col>50</xdr:col>
      <xdr:colOff>165100</xdr:colOff>
      <xdr:row>79</xdr:row>
      <xdr:rowOff>47320</xdr:rowOff>
    </xdr:to>
    <xdr:sp macro="" textlink="">
      <xdr:nvSpPr>
        <xdr:cNvPr id="423" name="楕円 422"/>
        <xdr:cNvSpPr/>
      </xdr:nvSpPr>
      <xdr:spPr>
        <a:xfrm>
          <a:off x="9588500" y="134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38447</xdr:rowOff>
    </xdr:from>
    <xdr:ext cx="534377" cy="259045"/>
    <xdr:sp macro="" textlink="">
      <xdr:nvSpPr>
        <xdr:cNvPr id="424" name="テキスト ボックス 423"/>
        <xdr:cNvSpPr txBox="1"/>
      </xdr:nvSpPr>
      <xdr:spPr>
        <a:xfrm>
          <a:off x="9372111" y="1358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74995</xdr:rowOff>
    </xdr:from>
    <xdr:to>
      <xdr:col>46</xdr:col>
      <xdr:colOff>38100</xdr:colOff>
      <xdr:row>79</xdr:row>
      <xdr:rowOff>5145</xdr:rowOff>
    </xdr:to>
    <xdr:sp macro="" textlink="">
      <xdr:nvSpPr>
        <xdr:cNvPr id="425" name="楕円 424"/>
        <xdr:cNvSpPr/>
      </xdr:nvSpPr>
      <xdr:spPr>
        <a:xfrm>
          <a:off x="8699500" y="134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167722</xdr:rowOff>
    </xdr:from>
    <xdr:ext cx="534377" cy="259045"/>
    <xdr:sp macro="" textlink="">
      <xdr:nvSpPr>
        <xdr:cNvPr id="426" name="テキスト ボックス 425"/>
        <xdr:cNvSpPr txBox="1"/>
      </xdr:nvSpPr>
      <xdr:spPr>
        <a:xfrm>
          <a:off x="8483111" y="135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106835</xdr:rowOff>
    </xdr:from>
    <xdr:to>
      <xdr:col>41</xdr:col>
      <xdr:colOff>101600</xdr:colOff>
      <xdr:row>79</xdr:row>
      <xdr:rowOff>36985</xdr:rowOff>
    </xdr:to>
    <xdr:sp macro="" textlink="">
      <xdr:nvSpPr>
        <xdr:cNvPr id="427" name="楕円 426"/>
        <xdr:cNvSpPr/>
      </xdr:nvSpPr>
      <xdr:spPr>
        <a:xfrm>
          <a:off x="7810500" y="1347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28112</xdr:rowOff>
    </xdr:from>
    <xdr:ext cx="534377" cy="259045"/>
    <xdr:sp macro="" textlink="">
      <xdr:nvSpPr>
        <xdr:cNvPr id="428" name="テキスト ボックス 427"/>
        <xdr:cNvSpPr txBox="1"/>
      </xdr:nvSpPr>
      <xdr:spPr>
        <a:xfrm>
          <a:off x="7594111" y="1357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71569</xdr:rowOff>
    </xdr:from>
    <xdr:to>
      <xdr:col>36</xdr:col>
      <xdr:colOff>165100</xdr:colOff>
      <xdr:row>79</xdr:row>
      <xdr:rowOff>1719</xdr:rowOff>
    </xdr:to>
    <xdr:sp macro="" textlink="">
      <xdr:nvSpPr>
        <xdr:cNvPr id="429" name="楕円 428"/>
        <xdr:cNvSpPr/>
      </xdr:nvSpPr>
      <xdr:spPr>
        <a:xfrm>
          <a:off x="6921500" y="1344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164296</xdr:rowOff>
    </xdr:from>
    <xdr:ext cx="534377" cy="259045"/>
    <xdr:sp macro="" textlink="">
      <xdr:nvSpPr>
        <xdr:cNvPr id="430" name="テキスト ボックス 429"/>
        <xdr:cNvSpPr txBox="1"/>
      </xdr:nvSpPr>
      <xdr:spPr>
        <a:xfrm>
          <a:off x="6705111" y="1353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2" name="直線コネクタ 451"/>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3" name="普通建設事業費 （ うち更新整備　）最小値テキスト"/>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4" name="直線コネクタ 453"/>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5" name="普通建設事業費 （ うち更新整備　）最大値テキスト"/>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6" name="直線コネクタ 455"/>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94138</xdr:rowOff>
    </xdr:from>
    <xdr:to>
      <xdr:col>55</xdr:col>
      <xdr:colOff>0</xdr:colOff>
      <xdr:row>98</xdr:row>
      <xdr:rowOff>110424</xdr:rowOff>
    </xdr:to>
    <xdr:cxnSp macro="">
      <xdr:nvCxnSpPr>
        <xdr:cNvPr id="457" name="直線コネクタ 456"/>
        <xdr:cNvCxnSpPr/>
      </xdr:nvCxnSpPr>
      <xdr:spPr>
        <a:xfrm flipV="1">
          <a:off x="9639300" y="16896238"/>
          <a:ext cx="838200" cy="1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34014</xdr:rowOff>
    </xdr:from>
    <xdr:ext cx="599010" cy="259045"/>
    <xdr:sp macro="" textlink="">
      <xdr:nvSpPr>
        <xdr:cNvPr id="458" name="普通建設事業費 （ うち更新整備　）平均値テキスト"/>
        <xdr:cNvSpPr txBox="1"/>
      </xdr:nvSpPr>
      <xdr:spPr>
        <a:xfrm>
          <a:off x="10528300" y="16664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59" name="フローチャート: 判断 458"/>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98893</xdr:rowOff>
    </xdr:from>
    <xdr:to>
      <xdr:col>50</xdr:col>
      <xdr:colOff>114300</xdr:colOff>
      <xdr:row>98</xdr:row>
      <xdr:rowOff>110424</xdr:rowOff>
    </xdr:to>
    <xdr:cxnSp macro="">
      <xdr:nvCxnSpPr>
        <xdr:cNvPr id="460" name="直線コネクタ 459"/>
        <xdr:cNvCxnSpPr/>
      </xdr:nvCxnSpPr>
      <xdr:spPr>
        <a:xfrm>
          <a:off x="8750300" y="16900993"/>
          <a:ext cx="889000" cy="1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61" name="フローチャート: 判断 460"/>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136734</xdr:rowOff>
    </xdr:from>
    <xdr:ext cx="599010" cy="259045"/>
    <xdr:sp macro="" textlink="">
      <xdr:nvSpPr>
        <xdr:cNvPr id="462" name="テキスト ボックス 461"/>
        <xdr:cNvSpPr txBox="1"/>
      </xdr:nvSpPr>
      <xdr:spPr>
        <a:xfrm>
          <a:off x="9339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98893</xdr:rowOff>
    </xdr:from>
    <xdr:to>
      <xdr:col>45</xdr:col>
      <xdr:colOff>177800</xdr:colOff>
      <xdr:row>98</xdr:row>
      <xdr:rowOff>105581</xdr:rowOff>
    </xdr:to>
    <xdr:cxnSp macro="">
      <xdr:nvCxnSpPr>
        <xdr:cNvPr id="463" name="直線コネクタ 462"/>
        <xdr:cNvCxnSpPr/>
      </xdr:nvCxnSpPr>
      <xdr:spPr>
        <a:xfrm flipV="1">
          <a:off x="7861300" y="16900993"/>
          <a:ext cx="889000" cy="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4" name="フローチャート: 判断 463"/>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130706</xdr:rowOff>
    </xdr:from>
    <xdr:ext cx="599010" cy="259045"/>
    <xdr:sp macro="" textlink="">
      <xdr:nvSpPr>
        <xdr:cNvPr id="465" name="テキスト ボックス 464"/>
        <xdr:cNvSpPr txBox="1"/>
      </xdr:nvSpPr>
      <xdr:spPr>
        <a:xfrm>
          <a:off x="8450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105581</xdr:rowOff>
    </xdr:from>
    <xdr:to>
      <xdr:col>41</xdr:col>
      <xdr:colOff>50800</xdr:colOff>
      <xdr:row>98</xdr:row>
      <xdr:rowOff>111258</xdr:rowOff>
    </xdr:to>
    <xdr:cxnSp macro="">
      <xdr:nvCxnSpPr>
        <xdr:cNvPr id="466" name="直線コネクタ 465"/>
        <xdr:cNvCxnSpPr/>
      </xdr:nvCxnSpPr>
      <xdr:spPr>
        <a:xfrm flipV="1">
          <a:off x="6972300" y="16907681"/>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7" name="フローチャート: 判断 466"/>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134852</xdr:rowOff>
    </xdr:from>
    <xdr:ext cx="599010" cy="259045"/>
    <xdr:sp macro="" textlink="">
      <xdr:nvSpPr>
        <xdr:cNvPr id="468" name="テキスト ボックス 467"/>
        <xdr:cNvSpPr txBox="1"/>
      </xdr:nvSpPr>
      <xdr:spPr>
        <a:xfrm>
          <a:off x="7561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30533</xdr:rowOff>
    </xdr:from>
    <xdr:to>
      <xdr:col>36</xdr:col>
      <xdr:colOff>165100</xdr:colOff>
      <xdr:row>98</xdr:row>
      <xdr:rowOff>132133</xdr:rowOff>
    </xdr:to>
    <xdr:sp macro="" textlink="">
      <xdr:nvSpPr>
        <xdr:cNvPr id="469" name="フローチャート: 判断 468"/>
        <xdr:cNvSpPr/>
      </xdr:nvSpPr>
      <xdr:spPr>
        <a:xfrm>
          <a:off x="6921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148660</xdr:rowOff>
    </xdr:from>
    <xdr:ext cx="599010" cy="259045"/>
    <xdr:sp macro="" textlink="">
      <xdr:nvSpPr>
        <xdr:cNvPr id="470" name="テキスト ボックス 469"/>
        <xdr:cNvSpPr txBox="1"/>
      </xdr:nvSpPr>
      <xdr:spPr>
        <a:xfrm>
          <a:off x="6672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43338</xdr:rowOff>
    </xdr:from>
    <xdr:to>
      <xdr:col>55</xdr:col>
      <xdr:colOff>50800</xdr:colOff>
      <xdr:row>98</xdr:row>
      <xdr:rowOff>144938</xdr:rowOff>
    </xdr:to>
    <xdr:sp macro="" textlink="">
      <xdr:nvSpPr>
        <xdr:cNvPr id="476" name="楕円 475"/>
        <xdr:cNvSpPr/>
      </xdr:nvSpPr>
      <xdr:spPr>
        <a:xfrm>
          <a:off x="10426700" y="1684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161014</xdr:rowOff>
    </xdr:from>
    <xdr:ext cx="534377" cy="259045"/>
    <xdr:sp macro="" textlink="">
      <xdr:nvSpPr>
        <xdr:cNvPr id="477" name="普通建設事業費 （ うち更新整備　）該当値テキスト"/>
        <xdr:cNvSpPr txBox="1"/>
      </xdr:nvSpPr>
      <xdr:spPr>
        <a:xfrm>
          <a:off x="10528300" y="1679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59624</xdr:rowOff>
    </xdr:from>
    <xdr:to>
      <xdr:col>50</xdr:col>
      <xdr:colOff>165100</xdr:colOff>
      <xdr:row>98</xdr:row>
      <xdr:rowOff>161224</xdr:rowOff>
    </xdr:to>
    <xdr:sp macro="" textlink="">
      <xdr:nvSpPr>
        <xdr:cNvPr id="478" name="楕円 477"/>
        <xdr:cNvSpPr/>
      </xdr:nvSpPr>
      <xdr:spPr>
        <a:xfrm>
          <a:off x="9588500" y="1686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152351</xdr:rowOff>
    </xdr:from>
    <xdr:ext cx="534377" cy="259045"/>
    <xdr:sp macro="" textlink="">
      <xdr:nvSpPr>
        <xdr:cNvPr id="479" name="テキスト ボックス 478"/>
        <xdr:cNvSpPr txBox="1"/>
      </xdr:nvSpPr>
      <xdr:spPr>
        <a:xfrm>
          <a:off x="9372111" y="1695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48093</xdr:rowOff>
    </xdr:from>
    <xdr:to>
      <xdr:col>46</xdr:col>
      <xdr:colOff>38100</xdr:colOff>
      <xdr:row>98</xdr:row>
      <xdr:rowOff>149693</xdr:rowOff>
    </xdr:to>
    <xdr:sp macro="" textlink="">
      <xdr:nvSpPr>
        <xdr:cNvPr id="480" name="楕円 479"/>
        <xdr:cNvSpPr/>
      </xdr:nvSpPr>
      <xdr:spPr>
        <a:xfrm>
          <a:off x="8699500" y="1685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140820</xdr:rowOff>
    </xdr:from>
    <xdr:ext cx="534377" cy="259045"/>
    <xdr:sp macro="" textlink="">
      <xdr:nvSpPr>
        <xdr:cNvPr id="481" name="テキスト ボックス 480"/>
        <xdr:cNvSpPr txBox="1"/>
      </xdr:nvSpPr>
      <xdr:spPr>
        <a:xfrm>
          <a:off x="8483111" y="169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54781</xdr:rowOff>
    </xdr:from>
    <xdr:to>
      <xdr:col>41</xdr:col>
      <xdr:colOff>101600</xdr:colOff>
      <xdr:row>98</xdr:row>
      <xdr:rowOff>156381</xdr:rowOff>
    </xdr:to>
    <xdr:sp macro="" textlink="">
      <xdr:nvSpPr>
        <xdr:cNvPr id="482" name="楕円 481"/>
        <xdr:cNvSpPr/>
      </xdr:nvSpPr>
      <xdr:spPr>
        <a:xfrm>
          <a:off x="7810500" y="1685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147508</xdr:rowOff>
    </xdr:from>
    <xdr:ext cx="534377" cy="259045"/>
    <xdr:sp macro="" textlink="">
      <xdr:nvSpPr>
        <xdr:cNvPr id="483" name="テキスト ボックス 482"/>
        <xdr:cNvSpPr txBox="1"/>
      </xdr:nvSpPr>
      <xdr:spPr>
        <a:xfrm>
          <a:off x="7594111" y="1694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60458</xdr:rowOff>
    </xdr:from>
    <xdr:to>
      <xdr:col>36</xdr:col>
      <xdr:colOff>165100</xdr:colOff>
      <xdr:row>98</xdr:row>
      <xdr:rowOff>162058</xdr:rowOff>
    </xdr:to>
    <xdr:sp macro="" textlink="">
      <xdr:nvSpPr>
        <xdr:cNvPr id="484" name="楕円 483"/>
        <xdr:cNvSpPr/>
      </xdr:nvSpPr>
      <xdr:spPr>
        <a:xfrm>
          <a:off x="6921500" y="1686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153185</xdr:rowOff>
    </xdr:from>
    <xdr:ext cx="534377" cy="259045"/>
    <xdr:sp macro="" textlink="">
      <xdr:nvSpPr>
        <xdr:cNvPr id="485" name="テキスト ボックス 484"/>
        <xdr:cNvSpPr txBox="1"/>
      </xdr:nvSpPr>
      <xdr:spPr>
        <a:xfrm>
          <a:off x="6705111" y="1695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7" name="直線コネクタ 506"/>
        <xdr:cNvCxnSpPr/>
      </xdr:nvCxnSpPr>
      <xdr:spPr>
        <a:xfrm flipV="1">
          <a:off x="16317595" y="5396899"/>
          <a:ext cx="1269" cy="125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08" name="災害復旧事業費最小値テキスト"/>
        <xdr:cNvSpPr txBox="1"/>
      </xdr:nvSpPr>
      <xdr:spPr>
        <a:xfrm>
          <a:off x="16370300" y="666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10" name="災害復旧事業費最大値テキスト"/>
        <xdr:cNvSpPr txBox="1"/>
      </xdr:nvSpPr>
      <xdr:spPr>
        <a:xfrm>
          <a:off x="16370300" y="51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11" name="直線コネクタ 510"/>
        <xdr:cNvCxnSpPr/>
      </xdr:nvCxnSpPr>
      <xdr:spPr>
        <a:xfrm>
          <a:off x="16230600" y="539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65090</xdr:rowOff>
    </xdr:from>
    <xdr:to>
      <xdr:col>85</xdr:col>
      <xdr:colOff>127000</xdr:colOff>
      <xdr:row>38</xdr:row>
      <xdr:rowOff>113571</xdr:rowOff>
    </xdr:to>
    <xdr:cxnSp macro="">
      <xdr:nvCxnSpPr>
        <xdr:cNvPr id="512" name="直線コネクタ 511"/>
        <xdr:cNvCxnSpPr/>
      </xdr:nvCxnSpPr>
      <xdr:spPr>
        <a:xfrm>
          <a:off x="15481300" y="6580190"/>
          <a:ext cx="838200" cy="4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71205</xdr:rowOff>
    </xdr:from>
    <xdr:ext cx="534377" cy="259045"/>
    <xdr:sp macro="" textlink="">
      <xdr:nvSpPr>
        <xdr:cNvPr id="513" name="災害復旧事業費平均値テキスト"/>
        <xdr:cNvSpPr txBox="1"/>
      </xdr:nvSpPr>
      <xdr:spPr>
        <a:xfrm>
          <a:off x="16370300" y="6414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4" name="フローチャート: 判断 513"/>
        <xdr:cNvSpPr/>
      </xdr:nvSpPr>
      <xdr:spPr>
        <a:xfrm>
          <a:off x="162687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65090</xdr:rowOff>
    </xdr:from>
    <xdr:to>
      <xdr:col>81</xdr:col>
      <xdr:colOff>50800</xdr:colOff>
      <xdr:row>38</xdr:row>
      <xdr:rowOff>139700</xdr:rowOff>
    </xdr:to>
    <xdr:cxnSp macro="">
      <xdr:nvCxnSpPr>
        <xdr:cNvPr id="515" name="直線コネクタ 514"/>
        <xdr:cNvCxnSpPr/>
      </xdr:nvCxnSpPr>
      <xdr:spPr>
        <a:xfrm flipV="1">
          <a:off x="14592300" y="6580190"/>
          <a:ext cx="889000" cy="7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6" name="フローチャート: 判断 515"/>
        <xdr:cNvSpPr/>
      </xdr:nvSpPr>
      <xdr:spPr>
        <a:xfrm>
          <a:off x="15430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144246</xdr:rowOff>
    </xdr:from>
    <xdr:ext cx="534377" cy="259045"/>
    <xdr:sp macro="" textlink="">
      <xdr:nvSpPr>
        <xdr:cNvPr id="517" name="テキスト ボックス 516"/>
        <xdr:cNvSpPr txBox="1"/>
      </xdr:nvSpPr>
      <xdr:spPr>
        <a:xfrm>
          <a:off x="15214111" y="665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137137</xdr:rowOff>
    </xdr:from>
    <xdr:to>
      <xdr:col>76</xdr:col>
      <xdr:colOff>114300</xdr:colOff>
      <xdr:row>38</xdr:row>
      <xdr:rowOff>139700</xdr:rowOff>
    </xdr:to>
    <xdr:cxnSp macro="">
      <xdr:nvCxnSpPr>
        <xdr:cNvPr id="518" name="直線コネクタ 517"/>
        <xdr:cNvCxnSpPr/>
      </xdr:nvCxnSpPr>
      <xdr:spPr>
        <a:xfrm>
          <a:off x="13703300" y="6652237"/>
          <a:ext cx="889000" cy="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19" name="フローチャート: 判断 518"/>
        <xdr:cNvSpPr/>
      </xdr:nvSpPr>
      <xdr:spPr>
        <a:xfrm>
          <a:off x="14541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635</xdr:rowOff>
    </xdr:from>
    <xdr:ext cx="534377" cy="259045"/>
    <xdr:sp macro="" textlink="">
      <xdr:nvSpPr>
        <xdr:cNvPr id="520" name="テキスト ボックス 519"/>
        <xdr:cNvSpPr txBox="1"/>
      </xdr:nvSpPr>
      <xdr:spPr>
        <a:xfrm>
          <a:off x="14325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135283</xdr:rowOff>
    </xdr:from>
    <xdr:to>
      <xdr:col>71</xdr:col>
      <xdr:colOff>177800</xdr:colOff>
      <xdr:row>38</xdr:row>
      <xdr:rowOff>137137</xdr:rowOff>
    </xdr:to>
    <xdr:cxnSp macro="">
      <xdr:nvCxnSpPr>
        <xdr:cNvPr id="521" name="直線コネクタ 520"/>
        <xdr:cNvCxnSpPr/>
      </xdr:nvCxnSpPr>
      <xdr:spPr>
        <a:xfrm>
          <a:off x="12814300" y="6650383"/>
          <a:ext cx="889000" cy="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22" name="フローチャート: 判断 521"/>
        <xdr:cNvSpPr/>
      </xdr:nvSpPr>
      <xdr:spPr>
        <a:xfrm>
          <a:off x="13652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10630</xdr:rowOff>
    </xdr:from>
    <xdr:ext cx="534377" cy="259045"/>
    <xdr:sp macro="" textlink="">
      <xdr:nvSpPr>
        <xdr:cNvPr id="523" name="テキスト ボックス 522"/>
        <xdr:cNvSpPr txBox="1"/>
      </xdr:nvSpPr>
      <xdr:spPr>
        <a:xfrm>
          <a:off x="13436111" y="635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55673</xdr:rowOff>
    </xdr:from>
    <xdr:to>
      <xdr:col>67</xdr:col>
      <xdr:colOff>101600</xdr:colOff>
      <xdr:row>38</xdr:row>
      <xdr:rowOff>157273</xdr:rowOff>
    </xdr:to>
    <xdr:sp macro="" textlink="">
      <xdr:nvSpPr>
        <xdr:cNvPr id="524" name="フローチャート: 判断 523"/>
        <xdr:cNvSpPr/>
      </xdr:nvSpPr>
      <xdr:spPr>
        <a:xfrm>
          <a:off x="127635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2350</xdr:rowOff>
    </xdr:from>
    <xdr:ext cx="534377" cy="259045"/>
    <xdr:sp macro="" textlink="">
      <xdr:nvSpPr>
        <xdr:cNvPr id="525" name="テキスト ボックス 524"/>
        <xdr:cNvSpPr txBox="1"/>
      </xdr:nvSpPr>
      <xdr:spPr>
        <a:xfrm>
          <a:off x="12547111" y="634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62771</xdr:rowOff>
    </xdr:from>
    <xdr:to>
      <xdr:col>85</xdr:col>
      <xdr:colOff>177800</xdr:colOff>
      <xdr:row>38</xdr:row>
      <xdr:rowOff>164371</xdr:rowOff>
    </xdr:to>
    <xdr:sp macro="" textlink="">
      <xdr:nvSpPr>
        <xdr:cNvPr id="531" name="楕円 530"/>
        <xdr:cNvSpPr/>
      </xdr:nvSpPr>
      <xdr:spPr>
        <a:xfrm>
          <a:off x="16268700" y="657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26755</xdr:rowOff>
    </xdr:from>
    <xdr:ext cx="534377" cy="259045"/>
    <xdr:sp macro="" textlink="">
      <xdr:nvSpPr>
        <xdr:cNvPr id="532" name="災害復旧事業費該当値テキスト"/>
        <xdr:cNvSpPr txBox="1"/>
      </xdr:nvSpPr>
      <xdr:spPr>
        <a:xfrm>
          <a:off x="16370300" y="654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14290</xdr:rowOff>
    </xdr:from>
    <xdr:to>
      <xdr:col>81</xdr:col>
      <xdr:colOff>101600</xdr:colOff>
      <xdr:row>38</xdr:row>
      <xdr:rowOff>115890</xdr:rowOff>
    </xdr:to>
    <xdr:sp macro="" textlink="">
      <xdr:nvSpPr>
        <xdr:cNvPr id="533" name="楕円 532"/>
        <xdr:cNvSpPr/>
      </xdr:nvSpPr>
      <xdr:spPr>
        <a:xfrm>
          <a:off x="15430500" y="652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132416</xdr:rowOff>
    </xdr:from>
    <xdr:ext cx="534377" cy="259045"/>
    <xdr:sp macro="" textlink="">
      <xdr:nvSpPr>
        <xdr:cNvPr id="534" name="テキスト ボックス 533"/>
        <xdr:cNvSpPr txBox="1"/>
      </xdr:nvSpPr>
      <xdr:spPr>
        <a:xfrm>
          <a:off x="15214111" y="630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5" name="楕円 534"/>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6" name="テキスト ボックス 535"/>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86337</xdr:rowOff>
    </xdr:from>
    <xdr:to>
      <xdr:col>72</xdr:col>
      <xdr:colOff>38100</xdr:colOff>
      <xdr:row>39</xdr:row>
      <xdr:rowOff>16487</xdr:rowOff>
    </xdr:to>
    <xdr:sp macro="" textlink="">
      <xdr:nvSpPr>
        <xdr:cNvPr id="537" name="楕円 536"/>
        <xdr:cNvSpPr/>
      </xdr:nvSpPr>
      <xdr:spPr>
        <a:xfrm>
          <a:off x="13652500" y="660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7614</xdr:rowOff>
    </xdr:from>
    <xdr:ext cx="469744" cy="259045"/>
    <xdr:sp macro="" textlink="">
      <xdr:nvSpPr>
        <xdr:cNvPr id="538" name="テキスト ボックス 537"/>
        <xdr:cNvSpPr txBox="1"/>
      </xdr:nvSpPr>
      <xdr:spPr>
        <a:xfrm>
          <a:off x="13468428" y="669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84483</xdr:rowOff>
    </xdr:from>
    <xdr:to>
      <xdr:col>67</xdr:col>
      <xdr:colOff>101600</xdr:colOff>
      <xdr:row>39</xdr:row>
      <xdr:rowOff>14633</xdr:rowOff>
    </xdr:to>
    <xdr:sp macro="" textlink="">
      <xdr:nvSpPr>
        <xdr:cNvPr id="539" name="楕円 538"/>
        <xdr:cNvSpPr/>
      </xdr:nvSpPr>
      <xdr:spPr>
        <a:xfrm>
          <a:off x="12763500" y="659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5760</xdr:rowOff>
    </xdr:from>
    <xdr:ext cx="469744" cy="259045"/>
    <xdr:sp macro="" textlink="">
      <xdr:nvSpPr>
        <xdr:cNvPr id="540" name="テキスト ボックス 539"/>
        <xdr:cNvSpPr txBox="1"/>
      </xdr:nvSpPr>
      <xdr:spPr>
        <a:xfrm>
          <a:off x="12579428" y="669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144434</xdr:rowOff>
    </xdr:from>
    <xdr:ext cx="312906" cy="259045"/>
    <xdr:sp macro="" textlink="">
      <xdr:nvSpPr>
        <xdr:cNvPr id="554" name="テキスト ボックス 553"/>
        <xdr:cNvSpPr txBox="1"/>
      </xdr:nvSpPr>
      <xdr:spPr>
        <a:xfrm>
          <a:off x="12133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54</xdr:row>
      <xdr:rowOff>160762</xdr:rowOff>
    </xdr:from>
    <xdr:ext cx="312906" cy="259045"/>
    <xdr:sp macro="" textlink="">
      <xdr:nvSpPr>
        <xdr:cNvPr id="556" name="テキスト ボックス 555"/>
        <xdr:cNvSpPr txBox="1"/>
      </xdr:nvSpPr>
      <xdr:spPr>
        <a:xfrm>
          <a:off x="12133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5642</xdr:rowOff>
    </xdr:from>
    <xdr:ext cx="312906" cy="259045"/>
    <xdr:sp macro="" textlink="">
      <xdr:nvSpPr>
        <xdr:cNvPr id="558" name="テキスト ボックス 557"/>
        <xdr:cNvSpPr txBox="1"/>
      </xdr:nvSpPr>
      <xdr:spPr>
        <a:xfrm>
          <a:off x="12133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0" name="テキスト ボックス 559"/>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38299</xdr:rowOff>
    </xdr:from>
    <xdr:ext cx="377026" cy="259045"/>
    <xdr:sp macro="" textlink="">
      <xdr:nvSpPr>
        <xdr:cNvPr id="562" name="テキスト ボックス 561"/>
        <xdr:cNvSpPr txBox="1"/>
      </xdr:nvSpPr>
      <xdr:spPr>
        <a:xfrm>
          <a:off x="12068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4" name="テキスト ボックス 563"/>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6" name="直線コネクタ 565"/>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7"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8" name="直線コネクタ 56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9"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0" name="直線コネクタ 569"/>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1" name="直線コネクタ 570"/>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2"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3" name="フローチャート: 判断 572"/>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4" name="直線コネクタ 573"/>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5" name="フローチャート: 判断 574"/>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6" name="テキスト ボックス 575"/>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7" name="直線コネクタ 576"/>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78" name="フローチャート: 判断 577"/>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79" name="テキスト ボックス 578"/>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0" name="直線コネクタ 579"/>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1" name="フローチャート: 判断 580"/>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2" name="テキスト ボックス 581"/>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56243</xdr:rowOff>
    </xdr:from>
    <xdr:to>
      <xdr:col>67</xdr:col>
      <xdr:colOff>101600</xdr:colOff>
      <xdr:row>50</xdr:row>
      <xdr:rowOff>157843</xdr:rowOff>
    </xdr:to>
    <xdr:sp macro="" textlink="">
      <xdr:nvSpPr>
        <xdr:cNvPr id="583" name="フローチャート: 判断 582"/>
        <xdr:cNvSpPr/>
      </xdr:nvSpPr>
      <xdr:spPr>
        <a:xfrm>
          <a:off x="12763500" y="862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2920</xdr:rowOff>
    </xdr:from>
    <xdr:ext cx="313932" cy="259045"/>
    <xdr:sp macro="" textlink="">
      <xdr:nvSpPr>
        <xdr:cNvPr id="584" name="テキスト ボックス 583"/>
        <xdr:cNvSpPr txBox="1"/>
      </xdr:nvSpPr>
      <xdr:spPr>
        <a:xfrm>
          <a:off x="12657333" y="8403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0" name="楕円 589"/>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1"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2" name="楕円 591"/>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3" name="テキスト ボックス 592"/>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4" name="楕円 593"/>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5" name="テキスト ボックス 594"/>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6" name="楕円 595"/>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7" name="テキスト ボックス 596"/>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8" name="楕円 597"/>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9" name="テキスト ボックス 598"/>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23" name="直線コネクタ 622"/>
        <xdr:cNvCxnSpPr/>
      </xdr:nvCxnSpPr>
      <xdr:spPr>
        <a:xfrm flipV="1">
          <a:off x="16317595" y="12130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24" name="公債費最小値テキスト"/>
        <xdr:cNvSpPr txBox="1"/>
      </xdr:nvSpPr>
      <xdr:spPr>
        <a:xfrm>
          <a:off x="16370300"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25" name="直線コネクタ 624"/>
        <xdr:cNvCxnSpPr/>
      </xdr:nvCxnSpPr>
      <xdr:spPr>
        <a:xfrm>
          <a:off x="16230600" y="13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26" name="公債費最大値テキスト"/>
        <xdr:cNvSpPr txBox="1"/>
      </xdr:nvSpPr>
      <xdr:spPr>
        <a:xfrm>
          <a:off x="16370300" y="119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27" name="直線コネクタ 626"/>
        <xdr:cNvCxnSpPr/>
      </xdr:nvCxnSpPr>
      <xdr:spPr>
        <a:xfrm>
          <a:off x="16230600" y="1213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24777</xdr:rowOff>
    </xdr:from>
    <xdr:to>
      <xdr:col>85</xdr:col>
      <xdr:colOff>127000</xdr:colOff>
      <xdr:row>78</xdr:row>
      <xdr:rowOff>39283</xdr:rowOff>
    </xdr:to>
    <xdr:cxnSp macro="">
      <xdr:nvCxnSpPr>
        <xdr:cNvPr id="628" name="直線コネクタ 627"/>
        <xdr:cNvCxnSpPr/>
      </xdr:nvCxnSpPr>
      <xdr:spPr>
        <a:xfrm flipV="1">
          <a:off x="15481300" y="13397877"/>
          <a:ext cx="838200" cy="1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43694</xdr:rowOff>
    </xdr:from>
    <xdr:ext cx="599010" cy="259045"/>
    <xdr:sp macro="" textlink="">
      <xdr:nvSpPr>
        <xdr:cNvPr id="629" name="公債費平均値テキスト"/>
        <xdr:cNvSpPr txBox="1"/>
      </xdr:nvSpPr>
      <xdr:spPr>
        <a:xfrm>
          <a:off x="16370300" y="13073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30" name="フローチャート: 判断 629"/>
        <xdr:cNvSpPr/>
      </xdr:nvSpPr>
      <xdr:spPr>
        <a:xfrm>
          <a:off x="162687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39283</xdr:rowOff>
    </xdr:from>
    <xdr:to>
      <xdr:col>81</xdr:col>
      <xdr:colOff>50800</xdr:colOff>
      <xdr:row>78</xdr:row>
      <xdr:rowOff>42604</xdr:rowOff>
    </xdr:to>
    <xdr:cxnSp macro="">
      <xdr:nvCxnSpPr>
        <xdr:cNvPr id="631" name="直線コネクタ 630"/>
        <xdr:cNvCxnSpPr/>
      </xdr:nvCxnSpPr>
      <xdr:spPr>
        <a:xfrm flipV="1">
          <a:off x="14592300" y="13412383"/>
          <a:ext cx="889000" cy="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32" name="フローチャート: 判断 631"/>
        <xdr:cNvSpPr/>
      </xdr:nvSpPr>
      <xdr:spPr>
        <a:xfrm>
          <a:off x="15430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161083</xdr:rowOff>
    </xdr:from>
    <xdr:ext cx="599010" cy="259045"/>
    <xdr:sp macro="" textlink="">
      <xdr:nvSpPr>
        <xdr:cNvPr id="633" name="テキスト ボックス 632"/>
        <xdr:cNvSpPr txBox="1"/>
      </xdr:nvSpPr>
      <xdr:spPr>
        <a:xfrm>
          <a:off x="15181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42604</xdr:rowOff>
    </xdr:from>
    <xdr:to>
      <xdr:col>76</xdr:col>
      <xdr:colOff>114300</xdr:colOff>
      <xdr:row>78</xdr:row>
      <xdr:rowOff>75343</xdr:rowOff>
    </xdr:to>
    <xdr:cxnSp macro="">
      <xdr:nvCxnSpPr>
        <xdr:cNvPr id="634" name="直線コネクタ 633"/>
        <xdr:cNvCxnSpPr/>
      </xdr:nvCxnSpPr>
      <xdr:spPr>
        <a:xfrm flipV="1">
          <a:off x="13703300" y="13415704"/>
          <a:ext cx="889000" cy="3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35" name="フローチャート: 判断 634"/>
        <xdr:cNvSpPr/>
      </xdr:nvSpPr>
      <xdr:spPr>
        <a:xfrm>
          <a:off x="14541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150576</xdr:rowOff>
    </xdr:from>
    <xdr:ext cx="599010" cy="259045"/>
    <xdr:sp macro="" textlink="">
      <xdr:nvSpPr>
        <xdr:cNvPr id="636" name="テキスト ボックス 635"/>
        <xdr:cNvSpPr txBox="1"/>
      </xdr:nvSpPr>
      <xdr:spPr>
        <a:xfrm>
          <a:off x="14292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65305</xdr:rowOff>
    </xdr:from>
    <xdr:to>
      <xdr:col>71</xdr:col>
      <xdr:colOff>177800</xdr:colOff>
      <xdr:row>78</xdr:row>
      <xdr:rowOff>75343</xdr:rowOff>
    </xdr:to>
    <xdr:cxnSp macro="">
      <xdr:nvCxnSpPr>
        <xdr:cNvPr id="637" name="直線コネクタ 636"/>
        <xdr:cNvCxnSpPr/>
      </xdr:nvCxnSpPr>
      <xdr:spPr>
        <a:xfrm>
          <a:off x="12814300" y="13438405"/>
          <a:ext cx="889000" cy="1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38" name="フローチャート: 判断 637"/>
        <xdr:cNvSpPr/>
      </xdr:nvSpPr>
      <xdr:spPr>
        <a:xfrm>
          <a:off x="13652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165078</xdr:rowOff>
    </xdr:from>
    <xdr:ext cx="599010" cy="259045"/>
    <xdr:sp macro="" textlink="">
      <xdr:nvSpPr>
        <xdr:cNvPr id="639" name="テキスト ボックス 638"/>
        <xdr:cNvSpPr txBox="1"/>
      </xdr:nvSpPr>
      <xdr:spPr>
        <a:xfrm>
          <a:off x="13403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0" name="フローチャート: 判断 639"/>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1" name="テキスト ボックス 640"/>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145427</xdr:rowOff>
    </xdr:from>
    <xdr:to>
      <xdr:col>85</xdr:col>
      <xdr:colOff>177800</xdr:colOff>
      <xdr:row>78</xdr:row>
      <xdr:rowOff>75577</xdr:rowOff>
    </xdr:to>
    <xdr:sp macro="" textlink="">
      <xdr:nvSpPr>
        <xdr:cNvPr id="647" name="楕円 646"/>
        <xdr:cNvSpPr/>
      </xdr:nvSpPr>
      <xdr:spPr>
        <a:xfrm>
          <a:off x="16268700" y="1334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123854</xdr:rowOff>
    </xdr:from>
    <xdr:ext cx="599010" cy="259045"/>
    <xdr:sp macro="" textlink="">
      <xdr:nvSpPr>
        <xdr:cNvPr id="648" name="公債費該当値テキスト"/>
        <xdr:cNvSpPr txBox="1"/>
      </xdr:nvSpPr>
      <xdr:spPr>
        <a:xfrm>
          <a:off x="16370300" y="13325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159933</xdr:rowOff>
    </xdr:from>
    <xdr:to>
      <xdr:col>81</xdr:col>
      <xdr:colOff>101600</xdr:colOff>
      <xdr:row>78</xdr:row>
      <xdr:rowOff>90083</xdr:rowOff>
    </xdr:to>
    <xdr:sp macro="" textlink="">
      <xdr:nvSpPr>
        <xdr:cNvPr id="649" name="楕円 648"/>
        <xdr:cNvSpPr/>
      </xdr:nvSpPr>
      <xdr:spPr>
        <a:xfrm>
          <a:off x="15430500" y="1336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81210</xdr:rowOff>
    </xdr:from>
    <xdr:ext cx="534377" cy="259045"/>
    <xdr:sp macro="" textlink="">
      <xdr:nvSpPr>
        <xdr:cNvPr id="650" name="テキスト ボックス 649"/>
        <xdr:cNvSpPr txBox="1"/>
      </xdr:nvSpPr>
      <xdr:spPr>
        <a:xfrm>
          <a:off x="15214111" y="1345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163254</xdr:rowOff>
    </xdr:from>
    <xdr:to>
      <xdr:col>76</xdr:col>
      <xdr:colOff>165100</xdr:colOff>
      <xdr:row>78</xdr:row>
      <xdr:rowOff>93404</xdr:rowOff>
    </xdr:to>
    <xdr:sp macro="" textlink="">
      <xdr:nvSpPr>
        <xdr:cNvPr id="651" name="楕円 650"/>
        <xdr:cNvSpPr/>
      </xdr:nvSpPr>
      <xdr:spPr>
        <a:xfrm>
          <a:off x="14541500" y="1336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84531</xdr:rowOff>
    </xdr:from>
    <xdr:ext cx="534377" cy="259045"/>
    <xdr:sp macro="" textlink="">
      <xdr:nvSpPr>
        <xdr:cNvPr id="652" name="テキスト ボックス 651"/>
        <xdr:cNvSpPr txBox="1"/>
      </xdr:nvSpPr>
      <xdr:spPr>
        <a:xfrm>
          <a:off x="14325111" y="1345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24543</xdr:rowOff>
    </xdr:from>
    <xdr:to>
      <xdr:col>72</xdr:col>
      <xdr:colOff>38100</xdr:colOff>
      <xdr:row>78</xdr:row>
      <xdr:rowOff>126143</xdr:rowOff>
    </xdr:to>
    <xdr:sp macro="" textlink="">
      <xdr:nvSpPr>
        <xdr:cNvPr id="653" name="楕円 652"/>
        <xdr:cNvSpPr/>
      </xdr:nvSpPr>
      <xdr:spPr>
        <a:xfrm>
          <a:off x="13652500" y="133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117270</xdr:rowOff>
    </xdr:from>
    <xdr:ext cx="534377" cy="259045"/>
    <xdr:sp macro="" textlink="">
      <xdr:nvSpPr>
        <xdr:cNvPr id="654" name="テキスト ボックス 653"/>
        <xdr:cNvSpPr txBox="1"/>
      </xdr:nvSpPr>
      <xdr:spPr>
        <a:xfrm>
          <a:off x="13436111" y="1349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14505</xdr:rowOff>
    </xdr:from>
    <xdr:to>
      <xdr:col>67</xdr:col>
      <xdr:colOff>101600</xdr:colOff>
      <xdr:row>78</xdr:row>
      <xdr:rowOff>116105</xdr:rowOff>
    </xdr:to>
    <xdr:sp macro="" textlink="">
      <xdr:nvSpPr>
        <xdr:cNvPr id="655" name="楕円 654"/>
        <xdr:cNvSpPr/>
      </xdr:nvSpPr>
      <xdr:spPr>
        <a:xfrm>
          <a:off x="12763500" y="1338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107232</xdr:rowOff>
    </xdr:from>
    <xdr:ext cx="534377" cy="259045"/>
    <xdr:sp macro="" textlink="">
      <xdr:nvSpPr>
        <xdr:cNvPr id="656" name="テキスト ボックス 655"/>
        <xdr:cNvSpPr txBox="1"/>
      </xdr:nvSpPr>
      <xdr:spPr>
        <a:xfrm>
          <a:off x="12547111" y="1348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2" name="テキスト ボックス 67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4" name="テキスト ボックス 67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45670</xdr:rowOff>
    </xdr:from>
    <xdr:to>
      <xdr:col>85</xdr:col>
      <xdr:colOff>126364</xdr:colOff>
      <xdr:row>98</xdr:row>
      <xdr:rowOff>139698</xdr:rowOff>
    </xdr:to>
    <xdr:cxnSp macro="">
      <xdr:nvCxnSpPr>
        <xdr:cNvPr id="678" name="直線コネクタ 677"/>
        <xdr:cNvCxnSpPr/>
      </xdr:nvCxnSpPr>
      <xdr:spPr>
        <a:xfrm flipV="1">
          <a:off x="16317595" y="15476170"/>
          <a:ext cx="1269" cy="146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143525</xdr:rowOff>
    </xdr:from>
    <xdr:ext cx="249299" cy="259045"/>
    <xdr:sp macro="" textlink="">
      <xdr:nvSpPr>
        <xdr:cNvPr id="679" name="積立金最小値テキスト"/>
        <xdr:cNvSpPr txBox="1"/>
      </xdr:nvSpPr>
      <xdr:spPr>
        <a:xfrm>
          <a:off x="16370300" y="16945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139698</xdr:rowOff>
    </xdr:from>
    <xdr:to>
      <xdr:col>86</xdr:col>
      <xdr:colOff>25400</xdr:colOff>
      <xdr:row>98</xdr:row>
      <xdr:rowOff>139698</xdr:rowOff>
    </xdr:to>
    <xdr:cxnSp macro="">
      <xdr:nvCxnSpPr>
        <xdr:cNvPr id="680" name="直線コネクタ 679"/>
        <xdr:cNvCxnSpPr/>
      </xdr:nvCxnSpPr>
      <xdr:spPr>
        <a:xfrm>
          <a:off x="16230600" y="1694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163797</xdr:rowOff>
    </xdr:from>
    <xdr:ext cx="690189" cy="259045"/>
    <xdr:sp macro="" textlink="">
      <xdr:nvSpPr>
        <xdr:cNvPr id="681" name="積立金最大値テキスト"/>
        <xdr:cNvSpPr txBox="1"/>
      </xdr:nvSpPr>
      <xdr:spPr>
        <a:xfrm>
          <a:off x="16370300" y="152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45670</xdr:rowOff>
    </xdr:from>
    <xdr:to>
      <xdr:col>86</xdr:col>
      <xdr:colOff>25400</xdr:colOff>
      <xdr:row>90</xdr:row>
      <xdr:rowOff>45670</xdr:rowOff>
    </xdr:to>
    <xdr:cxnSp macro="">
      <xdr:nvCxnSpPr>
        <xdr:cNvPr id="682" name="直線コネクタ 681"/>
        <xdr:cNvCxnSpPr/>
      </xdr:nvCxnSpPr>
      <xdr:spPr>
        <a:xfrm>
          <a:off x="16230600" y="1547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136010</xdr:rowOff>
    </xdr:from>
    <xdr:to>
      <xdr:col>85</xdr:col>
      <xdr:colOff>127000</xdr:colOff>
      <xdr:row>98</xdr:row>
      <xdr:rowOff>137334</xdr:rowOff>
    </xdr:to>
    <xdr:cxnSp macro="">
      <xdr:nvCxnSpPr>
        <xdr:cNvPr id="683" name="直線コネクタ 682"/>
        <xdr:cNvCxnSpPr/>
      </xdr:nvCxnSpPr>
      <xdr:spPr>
        <a:xfrm flipV="1">
          <a:off x="15481300" y="16938110"/>
          <a:ext cx="838200" cy="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33165</xdr:rowOff>
    </xdr:from>
    <xdr:ext cx="534377" cy="259045"/>
    <xdr:sp macro="" textlink="">
      <xdr:nvSpPr>
        <xdr:cNvPr id="684" name="積立金平均値テキスト"/>
        <xdr:cNvSpPr txBox="1"/>
      </xdr:nvSpPr>
      <xdr:spPr>
        <a:xfrm>
          <a:off x="16370300" y="1666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685" name="フローチャート: 判断 684"/>
        <xdr:cNvSpPr/>
      </xdr:nvSpPr>
      <xdr:spPr>
        <a:xfrm>
          <a:off x="162687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130149</xdr:rowOff>
    </xdr:from>
    <xdr:to>
      <xdr:col>81</xdr:col>
      <xdr:colOff>50800</xdr:colOff>
      <xdr:row>98</xdr:row>
      <xdr:rowOff>137334</xdr:rowOff>
    </xdr:to>
    <xdr:cxnSp macro="">
      <xdr:nvCxnSpPr>
        <xdr:cNvPr id="686" name="直線コネクタ 685"/>
        <xdr:cNvCxnSpPr/>
      </xdr:nvCxnSpPr>
      <xdr:spPr>
        <a:xfrm>
          <a:off x="14592300" y="16932249"/>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10832</xdr:rowOff>
    </xdr:from>
    <xdr:to>
      <xdr:col>81</xdr:col>
      <xdr:colOff>101600</xdr:colOff>
      <xdr:row>98</xdr:row>
      <xdr:rowOff>112432</xdr:rowOff>
    </xdr:to>
    <xdr:sp macro="" textlink="">
      <xdr:nvSpPr>
        <xdr:cNvPr id="687" name="フローチャート: 判断 686"/>
        <xdr:cNvSpPr/>
      </xdr:nvSpPr>
      <xdr:spPr>
        <a:xfrm>
          <a:off x="15430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128959</xdr:rowOff>
    </xdr:from>
    <xdr:ext cx="534377" cy="259045"/>
    <xdr:sp macro="" textlink="">
      <xdr:nvSpPr>
        <xdr:cNvPr id="688" name="テキスト ボックス 687"/>
        <xdr:cNvSpPr txBox="1"/>
      </xdr:nvSpPr>
      <xdr:spPr>
        <a:xfrm>
          <a:off x="15214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116126</xdr:rowOff>
    </xdr:from>
    <xdr:to>
      <xdr:col>76</xdr:col>
      <xdr:colOff>114300</xdr:colOff>
      <xdr:row>98</xdr:row>
      <xdr:rowOff>130149</xdr:rowOff>
    </xdr:to>
    <xdr:cxnSp macro="">
      <xdr:nvCxnSpPr>
        <xdr:cNvPr id="689" name="直線コネクタ 688"/>
        <xdr:cNvCxnSpPr/>
      </xdr:nvCxnSpPr>
      <xdr:spPr>
        <a:xfrm>
          <a:off x="13703300" y="16918226"/>
          <a:ext cx="889000" cy="1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23471</xdr:rowOff>
    </xdr:from>
    <xdr:to>
      <xdr:col>76</xdr:col>
      <xdr:colOff>165100</xdr:colOff>
      <xdr:row>98</xdr:row>
      <xdr:rowOff>125071</xdr:rowOff>
    </xdr:to>
    <xdr:sp macro="" textlink="">
      <xdr:nvSpPr>
        <xdr:cNvPr id="690" name="フローチャート: 判断 689"/>
        <xdr:cNvSpPr/>
      </xdr:nvSpPr>
      <xdr:spPr>
        <a:xfrm>
          <a:off x="14541500" y="168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141598</xdr:rowOff>
    </xdr:from>
    <xdr:ext cx="534377" cy="259045"/>
    <xdr:sp macro="" textlink="">
      <xdr:nvSpPr>
        <xdr:cNvPr id="691" name="テキスト ボックス 690"/>
        <xdr:cNvSpPr txBox="1"/>
      </xdr:nvSpPr>
      <xdr:spPr>
        <a:xfrm>
          <a:off x="14325111" y="1660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114884</xdr:rowOff>
    </xdr:from>
    <xdr:to>
      <xdr:col>71</xdr:col>
      <xdr:colOff>177800</xdr:colOff>
      <xdr:row>98</xdr:row>
      <xdr:rowOff>116126</xdr:rowOff>
    </xdr:to>
    <xdr:cxnSp macro="">
      <xdr:nvCxnSpPr>
        <xdr:cNvPr id="692" name="直線コネクタ 691"/>
        <xdr:cNvCxnSpPr/>
      </xdr:nvCxnSpPr>
      <xdr:spPr>
        <a:xfrm>
          <a:off x="12814300" y="16916984"/>
          <a:ext cx="889000" cy="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8404</xdr:rowOff>
    </xdr:from>
    <xdr:to>
      <xdr:col>72</xdr:col>
      <xdr:colOff>38100</xdr:colOff>
      <xdr:row>98</xdr:row>
      <xdr:rowOff>110004</xdr:rowOff>
    </xdr:to>
    <xdr:sp macro="" textlink="">
      <xdr:nvSpPr>
        <xdr:cNvPr id="693" name="フローチャート: 判断 692"/>
        <xdr:cNvSpPr/>
      </xdr:nvSpPr>
      <xdr:spPr>
        <a:xfrm>
          <a:off x="13652500" y="168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126531</xdr:rowOff>
    </xdr:from>
    <xdr:ext cx="534377" cy="259045"/>
    <xdr:sp macro="" textlink="">
      <xdr:nvSpPr>
        <xdr:cNvPr id="694" name="テキスト ボックス 693"/>
        <xdr:cNvSpPr txBox="1"/>
      </xdr:nvSpPr>
      <xdr:spPr>
        <a:xfrm>
          <a:off x="13436111" y="1658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16246</xdr:rowOff>
    </xdr:from>
    <xdr:to>
      <xdr:col>67</xdr:col>
      <xdr:colOff>101600</xdr:colOff>
      <xdr:row>98</xdr:row>
      <xdr:rowOff>117846</xdr:rowOff>
    </xdr:to>
    <xdr:sp macro="" textlink="">
      <xdr:nvSpPr>
        <xdr:cNvPr id="695" name="フローチャート: 判断 694"/>
        <xdr:cNvSpPr/>
      </xdr:nvSpPr>
      <xdr:spPr>
        <a:xfrm>
          <a:off x="12763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134373</xdr:rowOff>
    </xdr:from>
    <xdr:ext cx="534377" cy="259045"/>
    <xdr:sp macro="" textlink="">
      <xdr:nvSpPr>
        <xdr:cNvPr id="696" name="テキスト ボックス 695"/>
        <xdr:cNvSpPr txBox="1"/>
      </xdr:nvSpPr>
      <xdr:spPr>
        <a:xfrm>
          <a:off x="12547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85210</xdr:rowOff>
    </xdr:from>
    <xdr:to>
      <xdr:col>85</xdr:col>
      <xdr:colOff>177800</xdr:colOff>
      <xdr:row>99</xdr:row>
      <xdr:rowOff>15360</xdr:rowOff>
    </xdr:to>
    <xdr:sp macro="" textlink="">
      <xdr:nvSpPr>
        <xdr:cNvPr id="702" name="楕円 701"/>
        <xdr:cNvSpPr/>
      </xdr:nvSpPr>
      <xdr:spPr>
        <a:xfrm>
          <a:off x="16268700" y="1688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137</xdr:rowOff>
    </xdr:from>
    <xdr:ext cx="469744" cy="259045"/>
    <xdr:sp macro="" textlink="">
      <xdr:nvSpPr>
        <xdr:cNvPr id="703" name="積立金該当値テキスト"/>
        <xdr:cNvSpPr txBox="1"/>
      </xdr:nvSpPr>
      <xdr:spPr>
        <a:xfrm>
          <a:off x="16370300" y="1680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86534</xdr:rowOff>
    </xdr:from>
    <xdr:to>
      <xdr:col>81</xdr:col>
      <xdr:colOff>101600</xdr:colOff>
      <xdr:row>99</xdr:row>
      <xdr:rowOff>16684</xdr:rowOff>
    </xdr:to>
    <xdr:sp macro="" textlink="">
      <xdr:nvSpPr>
        <xdr:cNvPr id="704" name="楕円 703"/>
        <xdr:cNvSpPr/>
      </xdr:nvSpPr>
      <xdr:spPr>
        <a:xfrm>
          <a:off x="15430500" y="1688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7811</xdr:rowOff>
    </xdr:from>
    <xdr:ext cx="469744" cy="259045"/>
    <xdr:sp macro="" textlink="">
      <xdr:nvSpPr>
        <xdr:cNvPr id="705" name="テキスト ボックス 704"/>
        <xdr:cNvSpPr txBox="1"/>
      </xdr:nvSpPr>
      <xdr:spPr>
        <a:xfrm>
          <a:off x="15246428" y="1698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79349</xdr:rowOff>
    </xdr:from>
    <xdr:to>
      <xdr:col>76</xdr:col>
      <xdr:colOff>165100</xdr:colOff>
      <xdr:row>99</xdr:row>
      <xdr:rowOff>9499</xdr:rowOff>
    </xdr:to>
    <xdr:sp macro="" textlink="">
      <xdr:nvSpPr>
        <xdr:cNvPr id="706" name="楕円 705"/>
        <xdr:cNvSpPr/>
      </xdr:nvSpPr>
      <xdr:spPr>
        <a:xfrm>
          <a:off x="14541500" y="1688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626</xdr:rowOff>
    </xdr:from>
    <xdr:ext cx="534377" cy="259045"/>
    <xdr:sp macro="" textlink="">
      <xdr:nvSpPr>
        <xdr:cNvPr id="707" name="テキスト ボックス 706"/>
        <xdr:cNvSpPr txBox="1"/>
      </xdr:nvSpPr>
      <xdr:spPr>
        <a:xfrm>
          <a:off x="14325111" y="1697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65326</xdr:rowOff>
    </xdr:from>
    <xdr:to>
      <xdr:col>72</xdr:col>
      <xdr:colOff>38100</xdr:colOff>
      <xdr:row>98</xdr:row>
      <xdr:rowOff>166926</xdr:rowOff>
    </xdr:to>
    <xdr:sp macro="" textlink="">
      <xdr:nvSpPr>
        <xdr:cNvPr id="708" name="楕円 707"/>
        <xdr:cNvSpPr/>
      </xdr:nvSpPr>
      <xdr:spPr>
        <a:xfrm>
          <a:off x="13652500" y="1686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158053</xdr:rowOff>
    </xdr:from>
    <xdr:ext cx="534377" cy="259045"/>
    <xdr:sp macro="" textlink="">
      <xdr:nvSpPr>
        <xdr:cNvPr id="709" name="テキスト ボックス 708"/>
        <xdr:cNvSpPr txBox="1"/>
      </xdr:nvSpPr>
      <xdr:spPr>
        <a:xfrm>
          <a:off x="13436111" y="1696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64084</xdr:rowOff>
    </xdr:from>
    <xdr:to>
      <xdr:col>67</xdr:col>
      <xdr:colOff>101600</xdr:colOff>
      <xdr:row>98</xdr:row>
      <xdr:rowOff>165684</xdr:rowOff>
    </xdr:to>
    <xdr:sp macro="" textlink="">
      <xdr:nvSpPr>
        <xdr:cNvPr id="710" name="楕円 709"/>
        <xdr:cNvSpPr/>
      </xdr:nvSpPr>
      <xdr:spPr>
        <a:xfrm>
          <a:off x="12763500" y="1686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156811</xdr:rowOff>
    </xdr:from>
    <xdr:ext cx="534377" cy="259045"/>
    <xdr:sp macro="" textlink="">
      <xdr:nvSpPr>
        <xdr:cNvPr id="711" name="テキスト ボックス 710"/>
        <xdr:cNvSpPr txBox="1"/>
      </xdr:nvSpPr>
      <xdr:spPr>
        <a:xfrm>
          <a:off x="12547111" y="1695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35" name="直線コネクタ 734"/>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36" name="投資及び出資金最小値テキスト"/>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38" name="投資及び出資金最大値テキスト"/>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39" name="直線コネクタ 738"/>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73101</xdr:rowOff>
    </xdr:from>
    <xdr:to>
      <xdr:col>116</xdr:col>
      <xdr:colOff>63500</xdr:colOff>
      <xdr:row>39</xdr:row>
      <xdr:rowOff>44450</xdr:rowOff>
    </xdr:to>
    <xdr:cxnSp macro="">
      <xdr:nvCxnSpPr>
        <xdr:cNvPr id="740" name="直線コネクタ 739"/>
        <xdr:cNvCxnSpPr/>
      </xdr:nvCxnSpPr>
      <xdr:spPr>
        <a:xfrm>
          <a:off x="21323300" y="6588201"/>
          <a:ext cx="838200" cy="14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152411</xdr:rowOff>
    </xdr:from>
    <xdr:ext cx="469744" cy="259045"/>
    <xdr:sp macro="" textlink="">
      <xdr:nvSpPr>
        <xdr:cNvPr id="741" name="投資及び出資金平均値テキスト"/>
        <xdr:cNvSpPr txBox="1"/>
      </xdr:nvSpPr>
      <xdr:spPr>
        <a:xfrm>
          <a:off x="22212300" y="649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42" name="フローチャート: 判断 741"/>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73101</xdr:rowOff>
    </xdr:from>
    <xdr:to>
      <xdr:col>111</xdr:col>
      <xdr:colOff>177800</xdr:colOff>
      <xdr:row>39</xdr:row>
      <xdr:rowOff>44450</xdr:rowOff>
    </xdr:to>
    <xdr:cxnSp macro="">
      <xdr:nvCxnSpPr>
        <xdr:cNvPr id="743" name="直線コネクタ 742"/>
        <xdr:cNvCxnSpPr/>
      </xdr:nvCxnSpPr>
      <xdr:spPr>
        <a:xfrm flipV="1">
          <a:off x="20434300" y="6588201"/>
          <a:ext cx="889000" cy="14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44" name="フローチャート: 判断 743"/>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42562</xdr:rowOff>
    </xdr:from>
    <xdr:ext cx="469744" cy="259045"/>
    <xdr:sp macro="" textlink="">
      <xdr:nvSpPr>
        <xdr:cNvPr id="745" name="テキスト ボックス 744"/>
        <xdr:cNvSpPr txBox="1"/>
      </xdr:nvSpPr>
      <xdr:spPr>
        <a:xfrm>
          <a:off x="21088428" y="672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158159</xdr:rowOff>
    </xdr:from>
    <xdr:to>
      <xdr:col>107</xdr:col>
      <xdr:colOff>50800</xdr:colOff>
      <xdr:row>39</xdr:row>
      <xdr:rowOff>44450</xdr:rowOff>
    </xdr:to>
    <xdr:cxnSp macro="">
      <xdr:nvCxnSpPr>
        <xdr:cNvPr id="746" name="直線コネクタ 745"/>
        <xdr:cNvCxnSpPr/>
      </xdr:nvCxnSpPr>
      <xdr:spPr>
        <a:xfrm>
          <a:off x="19545300" y="6501809"/>
          <a:ext cx="889000" cy="22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47" name="フローチャート: 判断 746"/>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99509</xdr:rowOff>
    </xdr:from>
    <xdr:ext cx="378565" cy="259045"/>
    <xdr:sp macro="" textlink="">
      <xdr:nvSpPr>
        <xdr:cNvPr id="748" name="テキスト ボックス 747"/>
        <xdr:cNvSpPr txBox="1"/>
      </xdr:nvSpPr>
      <xdr:spPr>
        <a:xfrm>
          <a:off x="20245017" y="6443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158159</xdr:rowOff>
    </xdr:from>
    <xdr:to>
      <xdr:col>102</xdr:col>
      <xdr:colOff>114300</xdr:colOff>
      <xdr:row>39</xdr:row>
      <xdr:rowOff>44450</xdr:rowOff>
    </xdr:to>
    <xdr:cxnSp macro="">
      <xdr:nvCxnSpPr>
        <xdr:cNvPr id="749" name="直線コネクタ 748"/>
        <xdr:cNvCxnSpPr/>
      </xdr:nvCxnSpPr>
      <xdr:spPr>
        <a:xfrm flipV="1">
          <a:off x="18656300" y="6501809"/>
          <a:ext cx="889000" cy="22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50" name="フローチャート: 判断 749"/>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64679</xdr:rowOff>
    </xdr:from>
    <xdr:ext cx="469744" cy="259045"/>
    <xdr:sp macro="" textlink="">
      <xdr:nvSpPr>
        <xdr:cNvPr id="751" name="テキスト ボックス 750"/>
        <xdr:cNvSpPr txBox="1"/>
      </xdr:nvSpPr>
      <xdr:spPr>
        <a:xfrm>
          <a:off x="19310428" y="675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2" name="フローチャート: 判断 751"/>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3" name="テキスト ボックス 752"/>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107961</xdr:rowOff>
    </xdr:from>
    <xdr:ext cx="249299" cy="259045"/>
    <xdr:sp macro="" textlink="">
      <xdr:nvSpPr>
        <xdr:cNvPr id="760" name="投資及び出資金該当値テキスト"/>
        <xdr:cNvSpPr txBox="1"/>
      </xdr:nvSpPr>
      <xdr:spPr>
        <a:xfrm>
          <a:off x="22212300" y="6623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22301</xdr:rowOff>
    </xdr:from>
    <xdr:to>
      <xdr:col>112</xdr:col>
      <xdr:colOff>38100</xdr:colOff>
      <xdr:row>38</xdr:row>
      <xdr:rowOff>123901</xdr:rowOff>
    </xdr:to>
    <xdr:sp macro="" textlink="">
      <xdr:nvSpPr>
        <xdr:cNvPr id="761" name="楕円 760"/>
        <xdr:cNvSpPr/>
      </xdr:nvSpPr>
      <xdr:spPr>
        <a:xfrm>
          <a:off x="21272500" y="653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140428</xdr:rowOff>
    </xdr:from>
    <xdr:ext cx="469744" cy="259045"/>
    <xdr:sp macro="" textlink="">
      <xdr:nvSpPr>
        <xdr:cNvPr id="762" name="テキスト ボックス 761"/>
        <xdr:cNvSpPr txBox="1"/>
      </xdr:nvSpPr>
      <xdr:spPr>
        <a:xfrm>
          <a:off x="21088428" y="631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107359</xdr:rowOff>
    </xdr:from>
    <xdr:to>
      <xdr:col>102</xdr:col>
      <xdr:colOff>165100</xdr:colOff>
      <xdr:row>38</xdr:row>
      <xdr:rowOff>37509</xdr:rowOff>
    </xdr:to>
    <xdr:sp macro="" textlink="">
      <xdr:nvSpPr>
        <xdr:cNvPr id="765" name="楕円 764"/>
        <xdr:cNvSpPr/>
      </xdr:nvSpPr>
      <xdr:spPr>
        <a:xfrm>
          <a:off x="19494500" y="645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36</xdr:row>
      <xdr:rowOff>54036</xdr:rowOff>
    </xdr:from>
    <xdr:ext cx="534377" cy="259045"/>
    <xdr:sp macro="" textlink="">
      <xdr:nvSpPr>
        <xdr:cNvPr id="766" name="テキスト ボックス 765"/>
        <xdr:cNvSpPr txBox="1"/>
      </xdr:nvSpPr>
      <xdr:spPr>
        <a:xfrm>
          <a:off x="19278111" y="622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90" name="直線コネクタ 789"/>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93" name="貸付金最大値テキスト"/>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94" name="直線コネクタ 793"/>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116383</xdr:rowOff>
    </xdr:from>
    <xdr:to>
      <xdr:col>116</xdr:col>
      <xdr:colOff>63500</xdr:colOff>
      <xdr:row>58</xdr:row>
      <xdr:rowOff>116840</xdr:rowOff>
    </xdr:to>
    <xdr:cxnSp macro="">
      <xdr:nvCxnSpPr>
        <xdr:cNvPr id="795" name="直線コネクタ 794"/>
        <xdr:cNvCxnSpPr/>
      </xdr:nvCxnSpPr>
      <xdr:spPr>
        <a:xfrm flipV="1">
          <a:off x="21323300" y="1006048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151645</xdr:rowOff>
    </xdr:from>
    <xdr:ext cx="469744" cy="259045"/>
    <xdr:sp macro="" textlink="">
      <xdr:nvSpPr>
        <xdr:cNvPr id="796" name="貸付金平均値テキスト"/>
        <xdr:cNvSpPr txBox="1"/>
      </xdr:nvSpPr>
      <xdr:spPr>
        <a:xfrm>
          <a:off x="22212300" y="9752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97" name="フローチャート: 判断 796"/>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116840</xdr:rowOff>
    </xdr:from>
    <xdr:to>
      <xdr:col>111</xdr:col>
      <xdr:colOff>177800</xdr:colOff>
      <xdr:row>58</xdr:row>
      <xdr:rowOff>117091</xdr:rowOff>
    </xdr:to>
    <xdr:cxnSp macro="">
      <xdr:nvCxnSpPr>
        <xdr:cNvPr id="798" name="直線コネクタ 797"/>
        <xdr:cNvCxnSpPr/>
      </xdr:nvCxnSpPr>
      <xdr:spPr>
        <a:xfrm flipV="1">
          <a:off x="20434300" y="10060940"/>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99" name="フローチャート: 判断 798"/>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121302</xdr:rowOff>
    </xdr:from>
    <xdr:ext cx="469744" cy="259045"/>
    <xdr:sp macro="" textlink="">
      <xdr:nvSpPr>
        <xdr:cNvPr id="800" name="テキスト ボックス 799"/>
        <xdr:cNvSpPr txBox="1"/>
      </xdr:nvSpPr>
      <xdr:spPr>
        <a:xfrm>
          <a:off x="21088428" y="972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13307</xdr:rowOff>
    </xdr:from>
    <xdr:to>
      <xdr:col>107</xdr:col>
      <xdr:colOff>50800</xdr:colOff>
      <xdr:row>58</xdr:row>
      <xdr:rowOff>117091</xdr:rowOff>
    </xdr:to>
    <xdr:cxnSp macro="">
      <xdr:nvCxnSpPr>
        <xdr:cNvPr id="801" name="直線コネクタ 800"/>
        <xdr:cNvCxnSpPr/>
      </xdr:nvCxnSpPr>
      <xdr:spPr>
        <a:xfrm>
          <a:off x="19545300" y="9785957"/>
          <a:ext cx="889000" cy="27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802" name="フローチャート: 判断 801"/>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130057</xdr:rowOff>
    </xdr:from>
    <xdr:ext cx="469744" cy="259045"/>
    <xdr:sp macro="" textlink="">
      <xdr:nvSpPr>
        <xdr:cNvPr id="803" name="テキスト ボックス 802"/>
        <xdr:cNvSpPr txBox="1"/>
      </xdr:nvSpPr>
      <xdr:spPr>
        <a:xfrm>
          <a:off x="20199428" y="973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13307</xdr:rowOff>
    </xdr:from>
    <xdr:to>
      <xdr:col>102</xdr:col>
      <xdr:colOff>114300</xdr:colOff>
      <xdr:row>58</xdr:row>
      <xdr:rowOff>116977</xdr:rowOff>
    </xdr:to>
    <xdr:cxnSp macro="">
      <xdr:nvCxnSpPr>
        <xdr:cNvPr id="804" name="直線コネクタ 803"/>
        <xdr:cNvCxnSpPr/>
      </xdr:nvCxnSpPr>
      <xdr:spPr>
        <a:xfrm flipV="1">
          <a:off x="18656300" y="9785957"/>
          <a:ext cx="889000" cy="27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805" name="フローチャート: 判断 804"/>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76014</xdr:rowOff>
    </xdr:from>
    <xdr:ext cx="534377" cy="259045"/>
    <xdr:sp macro="" textlink="">
      <xdr:nvSpPr>
        <xdr:cNvPr id="806" name="テキスト ボックス 805"/>
        <xdr:cNvSpPr txBox="1"/>
      </xdr:nvSpPr>
      <xdr:spPr>
        <a:xfrm>
          <a:off x="19278111" y="984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52370</xdr:rowOff>
    </xdr:from>
    <xdr:to>
      <xdr:col>98</xdr:col>
      <xdr:colOff>38100</xdr:colOff>
      <xdr:row>57</xdr:row>
      <xdr:rowOff>153970</xdr:rowOff>
    </xdr:to>
    <xdr:sp macro="" textlink="">
      <xdr:nvSpPr>
        <xdr:cNvPr id="807" name="フローチャート: 判断 806"/>
        <xdr:cNvSpPr/>
      </xdr:nvSpPr>
      <xdr:spPr>
        <a:xfrm>
          <a:off x="18605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170497</xdr:rowOff>
    </xdr:from>
    <xdr:ext cx="469744" cy="259045"/>
    <xdr:sp macro="" textlink="">
      <xdr:nvSpPr>
        <xdr:cNvPr id="808" name="テキスト ボックス 807"/>
        <xdr:cNvSpPr txBox="1"/>
      </xdr:nvSpPr>
      <xdr:spPr>
        <a:xfrm>
          <a:off x="18421428"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65583</xdr:rowOff>
    </xdr:from>
    <xdr:to>
      <xdr:col>116</xdr:col>
      <xdr:colOff>114300</xdr:colOff>
      <xdr:row>58</xdr:row>
      <xdr:rowOff>167183</xdr:rowOff>
    </xdr:to>
    <xdr:sp macro="" textlink="">
      <xdr:nvSpPr>
        <xdr:cNvPr id="814" name="楕円 813"/>
        <xdr:cNvSpPr/>
      </xdr:nvSpPr>
      <xdr:spPr>
        <a:xfrm>
          <a:off x="22110700" y="1000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151960</xdr:rowOff>
    </xdr:from>
    <xdr:ext cx="469744" cy="259045"/>
    <xdr:sp macro="" textlink="">
      <xdr:nvSpPr>
        <xdr:cNvPr id="815" name="貸付金該当値テキスト"/>
        <xdr:cNvSpPr txBox="1"/>
      </xdr:nvSpPr>
      <xdr:spPr>
        <a:xfrm>
          <a:off x="22212300" y="992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66040</xdr:rowOff>
    </xdr:from>
    <xdr:to>
      <xdr:col>112</xdr:col>
      <xdr:colOff>38100</xdr:colOff>
      <xdr:row>58</xdr:row>
      <xdr:rowOff>167640</xdr:rowOff>
    </xdr:to>
    <xdr:sp macro="" textlink="">
      <xdr:nvSpPr>
        <xdr:cNvPr id="816" name="楕円 815"/>
        <xdr:cNvSpPr/>
      </xdr:nvSpPr>
      <xdr:spPr>
        <a:xfrm>
          <a:off x="21272500" y="1001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158767</xdr:rowOff>
    </xdr:from>
    <xdr:ext cx="469744" cy="259045"/>
    <xdr:sp macro="" textlink="">
      <xdr:nvSpPr>
        <xdr:cNvPr id="817" name="テキスト ボックス 816"/>
        <xdr:cNvSpPr txBox="1"/>
      </xdr:nvSpPr>
      <xdr:spPr>
        <a:xfrm>
          <a:off x="21088428"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66291</xdr:rowOff>
    </xdr:from>
    <xdr:to>
      <xdr:col>107</xdr:col>
      <xdr:colOff>101600</xdr:colOff>
      <xdr:row>58</xdr:row>
      <xdr:rowOff>167891</xdr:rowOff>
    </xdr:to>
    <xdr:sp macro="" textlink="">
      <xdr:nvSpPr>
        <xdr:cNvPr id="818" name="楕円 817"/>
        <xdr:cNvSpPr/>
      </xdr:nvSpPr>
      <xdr:spPr>
        <a:xfrm>
          <a:off x="20383500" y="1001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159018</xdr:rowOff>
    </xdr:from>
    <xdr:ext cx="378565" cy="259045"/>
    <xdr:sp macro="" textlink="">
      <xdr:nvSpPr>
        <xdr:cNvPr id="819" name="テキスト ボックス 818"/>
        <xdr:cNvSpPr txBox="1"/>
      </xdr:nvSpPr>
      <xdr:spPr>
        <a:xfrm>
          <a:off x="20245017" y="10103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133957</xdr:rowOff>
    </xdr:from>
    <xdr:to>
      <xdr:col>102</xdr:col>
      <xdr:colOff>165100</xdr:colOff>
      <xdr:row>57</xdr:row>
      <xdr:rowOff>64107</xdr:rowOff>
    </xdr:to>
    <xdr:sp macro="" textlink="">
      <xdr:nvSpPr>
        <xdr:cNvPr id="820" name="楕円 819"/>
        <xdr:cNvSpPr/>
      </xdr:nvSpPr>
      <xdr:spPr>
        <a:xfrm>
          <a:off x="19494500" y="973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80634</xdr:rowOff>
    </xdr:from>
    <xdr:ext cx="534377" cy="259045"/>
    <xdr:sp macro="" textlink="">
      <xdr:nvSpPr>
        <xdr:cNvPr id="821" name="テキスト ボックス 820"/>
        <xdr:cNvSpPr txBox="1"/>
      </xdr:nvSpPr>
      <xdr:spPr>
        <a:xfrm>
          <a:off x="19278111" y="951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66177</xdr:rowOff>
    </xdr:from>
    <xdr:to>
      <xdr:col>98</xdr:col>
      <xdr:colOff>38100</xdr:colOff>
      <xdr:row>58</xdr:row>
      <xdr:rowOff>167777</xdr:rowOff>
    </xdr:to>
    <xdr:sp macro="" textlink="">
      <xdr:nvSpPr>
        <xdr:cNvPr id="822" name="楕円 821"/>
        <xdr:cNvSpPr/>
      </xdr:nvSpPr>
      <xdr:spPr>
        <a:xfrm>
          <a:off x="18605500" y="1001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158904</xdr:rowOff>
    </xdr:from>
    <xdr:ext cx="378565" cy="259045"/>
    <xdr:sp macro="" textlink="">
      <xdr:nvSpPr>
        <xdr:cNvPr id="823" name="テキスト ボックス 822"/>
        <xdr:cNvSpPr txBox="1"/>
      </xdr:nvSpPr>
      <xdr:spPr>
        <a:xfrm>
          <a:off x="18467017" y="10103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5" name="テキスト ボックス 83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7" name="テキスト ボックス 836"/>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9" name="テキスト ボックス 838"/>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1" name="テキスト ボックス 84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124635</xdr:rowOff>
    </xdr:from>
    <xdr:to>
      <xdr:col>116</xdr:col>
      <xdr:colOff>62864</xdr:colOff>
      <xdr:row>78</xdr:row>
      <xdr:rowOff>127741</xdr:rowOff>
    </xdr:to>
    <xdr:cxnSp macro="">
      <xdr:nvCxnSpPr>
        <xdr:cNvPr id="849" name="直線コネクタ 848"/>
        <xdr:cNvCxnSpPr/>
      </xdr:nvCxnSpPr>
      <xdr:spPr>
        <a:xfrm flipV="1">
          <a:off x="22159595" y="11954685"/>
          <a:ext cx="1269" cy="154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131568</xdr:rowOff>
    </xdr:from>
    <xdr:ext cx="534377" cy="259045"/>
    <xdr:sp macro="" textlink="">
      <xdr:nvSpPr>
        <xdr:cNvPr id="850" name="繰出金最小値テキスト"/>
        <xdr:cNvSpPr txBox="1"/>
      </xdr:nvSpPr>
      <xdr:spPr>
        <a:xfrm>
          <a:off x="22212300" y="13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127741</xdr:rowOff>
    </xdr:from>
    <xdr:to>
      <xdr:col>116</xdr:col>
      <xdr:colOff>152400</xdr:colOff>
      <xdr:row>78</xdr:row>
      <xdr:rowOff>127741</xdr:rowOff>
    </xdr:to>
    <xdr:cxnSp macro="">
      <xdr:nvCxnSpPr>
        <xdr:cNvPr id="851" name="直線コネクタ 850"/>
        <xdr:cNvCxnSpPr/>
      </xdr:nvCxnSpPr>
      <xdr:spPr>
        <a:xfrm>
          <a:off x="22072600" y="1350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71312</xdr:rowOff>
    </xdr:from>
    <xdr:ext cx="599010" cy="259045"/>
    <xdr:sp macro="" textlink="">
      <xdr:nvSpPr>
        <xdr:cNvPr id="852" name="繰出金最大値テキスト"/>
        <xdr:cNvSpPr txBox="1"/>
      </xdr:nvSpPr>
      <xdr:spPr>
        <a:xfrm>
          <a:off x="22212300" y="117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124635</xdr:rowOff>
    </xdr:from>
    <xdr:to>
      <xdr:col>116</xdr:col>
      <xdr:colOff>152400</xdr:colOff>
      <xdr:row>69</xdr:row>
      <xdr:rowOff>124635</xdr:rowOff>
    </xdr:to>
    <xdr:cxnSp macro="">
      <xdr:nvCxnSpPr>
        <xdr:cNvPr id="853" name="直線コネクタ 852"/>
        <xdr:cNvCxnSpPr/>
      </xdr:nvCxnSpPr>
      <xdr:spPr>
        <a:xfrm>
          <a:off x="22072600" y="1195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138874</xdr:rowOff>
    </xdr:from>
    <xdr:to>
      <xdr:col>116</xdr:col>
      <xdr:colOff>63500</xdr:colOff>
      <xdr:row>77</xdr:row>
      <xdr:rowOff>140444</xdr:rowOff>
    </xdr:to>
    <xdr:cxnSp macro="">
      <xdr:nvCxnSpPr>
        <xdr:cNvPr id="854" name="直線コネクタ 853"/>
        <xdr:cNvCxnSpPr/>
      </xdr:nvCxnSpPr>
      <xdr:spPr>
        <a:xfrm flipV="1">
          <a:off x="21323300" y="13340524"/>
          <a:ext cx="838200" cy="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11340</xdr:rowOff>
    </xdr:from>
    <xdr:ext cx="599010" cy="259045"/>
    <xdr:sp macro="" textlink="">
      <xdr:nvSpPr>
        <xdr:cNvPr id="855" name="繰出金平均値テキスト"/>
        <xdr:cNvSpPr txBox="1"/>
      </xdr:nvSpPr>
      <xdr:spPr>
        <a:xfrm>
          <a:off x="22212300" y="1304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159913</xdr:rowOff>
    </xdr:from>
    <xdr:to>
      <xdr:col>116</xdr:col>
      <xdr:colOff>114300</xdr:colOff>
      <xdr:row>77</xdr:row>
      <xdr:rowOff>90063</xdr:rowOff>
    </xdr:to>
    <xdr:sp macro="" textlink="">
      <xdr:nvSpPr>
        <xdr:cNvPr id="856" name="フローチャート: 判断 855"/>
        <xdr:cNvSpPr/>
      </xdr:nvSpPr>
      <xdr:spPr>
        <a:xfrm>
          <a:off x="221107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140444</xdr:rowOff>
    </xdr:from>
    <xdr:to>
      <xdr:col>111</xdr:col>
      <xdr:colOff>177800</xdr:colOff>
      <xdr:row>77</xdr:row>
      <xdr:rowOff>169948</xdr:rowOff>
    </xdr:to>
    <xdr:cxnSp macro="">
      <xdr:nvCxnSpPr>
        <xdr:cNvPr id="857" name="直線コネクタ 856"/>
        <xdr:cNvCxnSpPr/>
      </xdr:nvCxnSpPr>
      <xdr:spPr>
        <a:xfrm flipV="1">
          <a:off x="20434300" y="13342094"/>
          <a:ext cx="889000" cy="2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145557</xdr:rowOff>
    </xdr:from>
    <xdr:to>
      <xdr:col>112</xdr:col>
      <xdr:colOff>38100</xdr:colOff>
      <xdr:row>77</xdr:row>
      <xdr:rowOff>75707</xdr:rowOff>
    </xdr:to>
    <xdr:sp macro="" textlink="">
      <xdr:nvSpPr>
        <xdr:cNvPr id="858" name="フローチャート: 判断 857"/>
        <xdr:cNvSpPr/>
      </xdr:nvSpPr>
      <xdr:spPr>
        <a:xfrm>
          <a:off x="21272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92234</xdr:rowOff>
    </xdr:from>
    <xdr:ext cx="599010" cy="259045"/>
    <xdr:sp macro="" textlink="">
      <xdr:nvSpPr>
        <xdr:cNvPr id="859" name="テキスト ボックス 858"/>
        <xdr:cNvSpPr txBox="1"/>
      </xdr:nvSpPr>
      <xdr:spPr>
        <a:xfrm>
          <a:off x="21023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169948</xdr:rowOff>
    </xdr:from>
    <xdr:to>
      <xdr:col>107</xdr:col>
      <xdr:colOff>50800</xdr:colOff>
      <xdr:row>77</xdr:row>
      <xdr:rowOff>170666</xdr:rowOff>
    </xdr:to>
    <xdr:cxnSp macro="">
      <xdr:nvCxnSpPr>
        <xdr:cNvPr id="860" name="直線コネクタ 859"/>
        <xdr:cNvCxnSpPr/>
      </xdr:nvCxnSpPr>
      <xdr:spPr>
        <a:xfrm flipV="1">
          <a:off x="19545300" y="13371598"/>
          <a:ext cx="8890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2054</xdr:rowOff>
    </xdr:from>
    <xdr:to>
      <xdr:col>107</xdr:col>
      <xdr:colOff>101600</xdr:colOff>
      <xdr:row>77</xdr:row>
      <xdr:rowOff>103654</xdr:rowOff>
    </xdr:to>
    <xdr:sp macro="" textlink="">
      <xdr:nvSpPr>
        <xdr:cNvPr id="861" name="フローチャート: 判断 860"/>
        <xdr:cNvSpPr/>
      </xdr:nvSpPr>
      <xdr:spPr>
        <a:xfrm>
          <a:off x="20383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120181</xdr:rowOff>
    </xdr:from>
    <xdr:ext cx="599010" cy="259045"/>
    <xdr:sp macro="" textlink="">
      <xdr:nvSpPr>
        <xdr:cNvPr id="862" name="テキスト ボックス 861"/>
        <xdr:cNvSpPr txBox="1"/>
      </xdr:nvSpPr>
      <xdr:spPr>
        <a:xfrm>
          <a:off x="20134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160265</xdr:rowOff>
    </xdr:from>
    <xdr:to>
      <xdr:col>102</xdr:col>
      <xdr:colOff>114300</xdr:colOff>
      <xdr:row>77</xdr:row>
      <xdr:rowOff>170666</xdr:rowOff>
    </xdr:to>
    <xdr:cxnSp macro="">
      <xdr:nvCxnSpPr>
        <xdr:cNvPr id="863" name="直線コネクタ 862"/>
        <xdr:cNvCxnSpPr/>
      </xdr:nvCxnSpPr>
      <xdr:spPr>
        <a:xfrm>
          <a:off x="18656300" y="13361915"/>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168760</xdr:rowOff>
    </xdr:from>
    <xdr:to>
      <xdr:col>102</xdr:col>
      <xdr:colOff>165100</xdr:colOff>
      <xdr:row>77</xdr:row>
      <xdr:rowOff>98910</xdr:rowOff>
    </xdr:to>
    <xdr:sp macro="" textlink="">
      <xdr:nvSpPr>
        <xdr:cNvPr id="864" name="フローチャート: 判断 863"/>
        <xdr:cNvSpPr/>
      </xdr:nvSpPr>
      <xdr:spPr>
        <a:xfrm>
          <a:off x="19494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115437</xdr:rowOff>
    </xdr:from>
    <xdr:ext cx="599010" cy="259045"/>
    <xdr:sp macro="" textlink="">
      <xdr:nvSpPr>
        <xdr:cNvPr id="865" name="テキスト ボックス 864"/>
        <xdr:cNvSpPr txBox="1"/>
      </xdr:nvSpPr>
      <xdr:spPr>
        <a:xfrm>
          <a:off x="19245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39365</xdr:rowOff>
    </xdr:from>
    <xdr:to>
      <xdr:col>98</xdr:col>
      <xdr:colOff>38100</xdr:colOff>
      <xdr:row>77</xdr:row>
      <xdr:rowOff>140965</xdr:rowOff>
    </xdr:to>
    <xdr:sp macro="" textlink="">
      <xdr:nvSpPr>
        <xdr:cNvPr id="866" name="フローチャート: 判断 865"/>
        <xdr:cNvSpPr/>
      </xdr:nvSpPr>
      <xdr:spPr>
        <a:xfrm>
          <a:off x="18605500" y="1324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157492</xdr:rowOff>
    </xdr:from>
    <xdr:ext cx="599010" cy="259045"/>
    <xdr:sp macro="" textlink="">
      <xdr:nvSpPr>
        <xdr:cNvPr id="867" name="テキスト ボックス 866"/>
        <xdr:cNvSpPr txBox="1"/>
      </xdr:nvSpPr>
      <xdr:spPr>
        <a:xfrm>
          <a:off x="18356795" y="1301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88074</xdr:rowOff>
    </xdr:from>
    <xdr:to>
      <xdr:col>116</xdr:col>
      <xdr:colOff>114300</xdr:colOff>
      <xdr:row>78</xdr:row>
      <xdr:rowOff>18224</xdr:rowOff>
    </xdr:to>
    <xdr:sp macro="" textlink="">
      <xdr:nvSpPr>
        <xdr:cNvPr id="873" name="楕円 872"/>
        <xdr:cNvSpPr/>
      </xdr:nvSpPr>
      <xdr:spPr>
        <a:xfrm>
          <a:off x="22110700" y="1328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66501</xdr:rowOff>
    </xdr:from>
    <xdr:ext cx="534377" cy="259045"/>
    <xdr:sp macro="" textlink="">
      <xdr:nvSpPr>
        <xdr:cNvPr id="874" name="繰出金該当値テキスト"/>
        <xdr:cNvSpPr txBox="1"/>
      </xdr:nvSpPr>
      <xdr:spPr>
        <a:xfrm>
          <a:off x="22212300" y="1326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89644</xdr:rowOff>
    </xdr:from>
    <xdr:to>
      <xdr:col>112</xdr:col>
      <xdr:colOff>38100</xdr:colOff>
      <xdr:row>78</xdr:row>
      <xdr:rowOff>19794</xdr:rowOff>
    </xdr:to>
    <xdr:sp macro="" textlink="">
      <xdr:nvSpPr>
        <xdr:cNvPr id="875" name="楕円 874"/>
        <xdr:cNvSpPr/>
      </xdr:nvSpPr>
      <xdr:spPr>
        <a:xfrm>
          <a:off x="21272500" y="1329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10921</xdr:rowOff>
    </xdr:from>
    <xdr:ext cx="534377" cy="259045"/>
    <xdr:sp macro="" textlink="">
      <xdr:nvSpPr>
        <xdr:cNvPr id="876" name="テキスト ボックス 875"/>
        <xdr:cNvSpPr txBox="1"/>
      </xdr:nvSpPr>
      <xdr:spPr>
        <a:xfrm>
          <a:off x="21056111" y="133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119148</xdr:rowOff>
    </xdr:from>
    <xdr:to>
      <xdr:col>107</xdr:col>
      <xdr:colOff>101600</xdr:colOff>
      <xdr:row>78</xdr:row>
      <xdr:rowOff>49298</xdr:rowOff>
    </xdr:to>
    <xdr:sp macro="" textlink="">
      <xdr:nvSpPr>
        <xdr:cNvPr id="877" name="楕円 876"/>
        <xdr:cNvSpPr/>
      </xdr:nvSpPr>
      <xdr:spPr>
        <a:xfrm>
          <a:off x="20383500" y="1332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40425</xdr:rowOff>
    </xdr:from>
    <xdr:ext cx="534377" cy="259045"/>
    <xdr:sp macro="" textlink="">
      <xdr:nvSpPr>
        <xdr:cNvPr id="878" name="テキスト ボックス 877"/>
        <xdr:cNvSpPr txBox="1"/>
      </xdr:nvSpPr>
      <xdr:spPr>
        <a:xfrm>
          <a:off x="20167111" y="1341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119866</xdr:rowOff>
    </xdr:from>
    <xdr:to>
      <xdr:col>102</xdr:col>
      <xdr:colOff>165100</xdr:colOff>
      <xdr:row>78</xdr:row>
      <xdr:rowOff>50016</xdr:rowOff>
    </xdr:to>
    <xdr:sp macro="" textlink="">
      <xdr:nvSpPr>
        <xdr:cNvPr id="879" name="楕円 878"/>
        <xdr:cNvSpPr/>
      </xdr:nvSpPr>
      <xdr:spPr>
        <a:xfrm>
          <a:off x="19494500" y="1332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41143</xdr:rowOff>
    </xdr:from>
    <xdr:ext cx="534377" cy="259045"/>
    <xdr:sp macro="" textlink="">
      <xdr:nvSpPr>
        <xdr:cNvPr id="880" name="テキスト ボックス 879"/>
        <xdr:cNvSpPr txBox="1"/>
      </xdr:nvSpPr>
      <xdr:spPr>
        <a:xfrm>
          <a:off x="19278111" y="1341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109465</xdr:rowOff>
    </xdr:from>
    <xdr:to>
      <xdr:col>98</xdr:col>
      <xdr:colOff>38100</xdr:colOff>
      <xdr:row>78</xdr:row>
      <xdr:rowOff>39615</xdr:rowOff>
    </xdr:to>
    <xdr:sp macro="" textlink="">
      <xdr:nvSpPr>
        <xdr:cNvPr id="881" name="楕円 880"/>
        <xdr:cNvSpPr/>
      </xdr:nvSpPr>
      <xdr:spPr>
        <a:xfrm>
          <a:off x="18605500" y="1331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30742</xdr:rowOff>
    </xdr:from>
    <xdr:ext cx="534377" cy="259045"/>
    <xdr:sp macro="" textlink="">
      <xdr:nvSpPr>
        <xdr:cNvPr id="882" name="テキスト ボックス 881"/>
        <xdr:cNvSpPr txBox="1"/>
      </xdr:nvSpPr>
      <xdr:spPr>
        <a:xfrm>
          <a:off x="18389111" y="1340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832,974</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円となっている。</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補助費等については、</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98,930</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円で、対前年度比</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24.4</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となっている。これは、</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年度には</a:t>
          </a:r>
          <a:r>
            <a:rPr lang="ja-JP" altLang="en-US" sz="1200" b="0" i="0" u="none" strike="noStrike" baseline="0" smtClean="0">
              <a:solidFill>
                <a:schemeClr val="tx1"/>
              </a:solidFill>
              <a:latin typeface="ＭＳ Ｐゴシック" panose="020B0600070205080204" pitchFamily="50" charset="-128"/>
              <a:ea typeface="ＭＳ Ｐゴシック" panose="020B0600070205080204" pitchFamily="50" charset="-128"/>
              <a:cs typeface="+mn-cs"/>
            </a:rPr>
            <a:t>７月豪雨災害により被災された農家の営農継続のための応急復旧に対する被災農業者向け経営体育成支援事業費補助金や河川の増水に伴い浸水被害を受けた方に対する被災者生活再建緊急支援事業費補助金等に対する支出があったことによるものである。</a:t>
          </a:r>
          <a:endParaRPr lang="en-US" altLang="ja-JP" sz="1200" b="0" i="0" u="none" strike="noStrike" baseline="0" smtClean="0">
            <a:solidFill>
              <a:schemeClr val="tx1"/>
            </a:solidFill>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普通建設</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事業費は住民一人当たり</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173,383</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円となっており、類似団体と比較して</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は低い</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状況となっている</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が、対前年度比では</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56.5</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％と大きく</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しているが、</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新庁舎建設事業及び最終処分場法面補強事業</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スポーツ交流センター改修事業等の新規事業に</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よるものである。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公共施設等総合管理計画等に基づいた計画的な事業実施を行うとともに、基本的な方針として、老朽化による施設の長寿命化対策等に係るもの以外の建物の整備等は抑制することとしている。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3,920
3,866
98.45
3,357,448
3,265,260
68,211
2,089,456
4,438,352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87020</xdr:rowOff>
    </xdr:from>
    <xdr:to>
      <xdr:col>24</xdr:col>
      <xdr:colOff>63500</xdr:colOff>
      <xdr:row>38</xdr:row>
      <xdr:rowOff>92570</xdr:rowOff>
    </xdr:to>
    <xdr:cxnSp macro="">
      <xdr:nvCxnSpPr>
        <xdr:cNvPr id="60" name="直線コネクタ 59"/>
        <xdr:cNvCxnSpPr/>
      </xdr:nvCxnSpPr>
      <xdr:spPr>
        <a:xfrm flipV="1">
          <a:off x="3797300" y="6602120"/>
          <a:ext cx="8382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105338</xdr:rowOff>
    </xdr:from>
    <xdr:ext cx="534377" cy="259045"/>
    <xdr:sp macro="" textlink="">
      <xdr:nvSpPr>
        <xdr:cNvPr id="61" name="議会費平均値テキスト"/>
        <xdr:cNvSpPr txBox="1"/>
      </xdr:nvSpPr>
      <xdr:spPr>
        <a:xfrm>
          <a:off x="4686300" y="6277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92570</xdr:rowOff>
    </xdr:from>
    <xdr:to>
      <xdr:col>19</xdr:col>
      <xdr:colOff>177800</xdr:colOff>
      <xdr:row>38</xdr:row>
      <xdr:rowOff>93078</xdr:rowOff>
    </xdr:to>
    <xdr:cxnSp macro="">
      <xdr:nvCxnSpPr>
        <xdr:cNvPr id="63" name="直線コネクタ 62"/>
        <xdr:cNvCxnSpPr/>
      </xdr:nvCxnSpPr>
      <xdr:spPr>
        <a:xfrm flipV="1">
          <a:off x="2908300" y="6607670"/>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33862</xdr:rowOff>
    </xdr:from>
    <xdr:ext cx="534377" cy="259045"/>
    <xdr:sp macro="" textlink="">
      <xdr:nvSpPr>
        <xdr:cNvPr id="65" name="テキスト ボックス 64"/>
        <xdr:cNvSpPr txBox="1"/>
      </xdr:nvSpPr>
      <xdr:spPr>
        <a:xfrm>
          <a:off x="3530111" y="620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88240</xdr:rowOff>
    </xdr:from>
    <xdr:to>
      <xdr:col>15</xdr:col>
      <xdr:colOff>50800</xdr:colOff>
      <xdr:row>38</xdr:row>
      <xdr:rowOff>93078</xdr:rowOff>
    </xdr:to>
    <xdr:cxnSp macro="">
      <xdr:nvCxnSpPr>
        <xdr:cNvPr id="66" name="直線コネクタ 65"/>
        <xdr:cNvCxnSpPr/>
      </xdr:nvCxnSpPr>
      <xdr:spPr>
        <a:xfrm>
          <a:off x="2019300" y="6603340"/>
          <a:ext cx="8890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26166</xdr:rowOff>
    </xdr:from>
    <xdr:ext cx="534377" cy="259045"/>
    <xdr:sp macro="" textlink="">
      <xdr:nvSpPr>
        <xdr:cNvPr id="68" name="テキスト ボックス 67"/>
        <xdr:cNvSpPr txBox="1"/>
      </xdr:nvSpPr>
      <xdr:spPr>
        <a:xfrm>
          <a:off x="2641111" y="61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86437</xdr:rowOff>
    </xdr:from>
    <xdr:to>
      <xdr:col>10</xdr:col>
      <xdr:colOff>114300</xdr:colOff>
      <xdr:row>38</xdr:row>
      <xdr:rowOff>88240</xdr:rowOff>
    </xdr:to>
    <xdr:cxnSp macro="">
      <xdr:nvCxnSpPr>
        <xdr:cNvPr id="69" name="直線コネクタ 68"/>
        <xdr:cNvCxnSpPr/>
      </xdr:nvCxnSpPr>
      <xdr:spPr>
        <a:xfrm>
          <a:off x="1130300" y="6601537"/>
          <a:ext cx="889000" cy="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22483</xdr:rowOff>
    </xdr:from>
    <xdr:ext cx="534377" cy="259045"/>
    <xdr:sp macro="" textlink="">
      <xdr:nvSpPr>
        <xdr:cNvPr id="71" name="テキスト ボックス 70"/>
        <xdr:cNvSpPr txBox="1"/>
      </xdr:nvSpPr>
      <xdr:spPr>
        <a:xfrm>
          <a:off x="1752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103848</xdr:rowOff>
    </xdr:from>
    <xdr:to>
      <xdr:col>6</xdr:col>
      <xdr:colOff>38100</xdr:colOff>
      <xdr:row>38</xdr:row>
      <xdr:rowOff>33998</xdr:rowOff>
    </xdr:to>
    <xdr:sp macro="" textlink="">
      <xdr:nvSpPr>
        <xdr:cNvPr id="72" name="フローチャート: 判断 71"/>
        <xdr:cNvSpPr/>
      </xdr:nvSpPr>
      <xdr:spPr>
        <a:xfrm>
          <a:off x="1079500" y="644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50525</xdr:rowOff>
    </xdr:from>
    <xdr:ext cx="534377" cy="259045"/>
    <xdr:sp macro="" textlink="">
      <xdr:nvSpPr>
        <xdr:cNvPr id="73" name="テキスト ボックス 72"/>
        <xdr:cNvSpPr txBox="1"/>
      </xdr:nvSpPr>
      <xdr:spPr>
        <a:xfrm>
          <a:off x="863111" y="622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36220</xdr:rowOff>
    </xdr:from>
    <xdr:to>
      <xdr:col>24</xdr:col>
      <xdr:colOff>114300</xdr:colOff>
      <xdr:row>38</xdr:row>
      <xdr:rowOff>137820</xdr:rowOff>
    </xdr:to>
    <xdr:sp macro="" textlink="">
      <xdr:nvSpPr>
        <xdr:cNvPr id="79" name="楕円 78"/>
        <xdr:cNvSpPr/>
      </xdr:nvSpPr>
      <xdr:spPr>
        <a:xfrm>
          <a:off x="4584700" y="65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122597</xdr:rowOff>
    </xdr:from>
    <xdr:ext cx="534377" cy="259045"/>
    <xdr:sp macro="" textlink="">
      <xdr:nvSpPr>
        <xdr:cNvPr id="80" name="議会費該当値テキスト"/>
        <xdr:cNvSpPr txBox="1"/>
      </xdr:nvSpPr>
      <xdr:spPr>
        <a:xfrm>
          <a:off x="4686300" y="646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41770</xdr:rowOff>
    </xdr:from>
    <xdr:to>
      <xdr:col>20</xdr:col>
      <xdr:colOff>38100</xdr:colOff>
      <xdr:row>38</xdr:row>
      <xdr:rowOff>143370</xdr:rowOff>
    </xdr:to>
    <xdr:sp macro="" textlink="">
      <xdr:nvSpPr>
        <xdr:cNvPr id="81" name="楕円 80"/>
        <xdr:cNvSpPr/>
      </xdr:nvSpPr>
      <xdr:spPr>
        <a:xfrm>
          <a:off x="3746500" y="65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134497</xdr:rowOff>
    </xdr:from>
    <xdr:ext cx="469744" cy="259045"/>
    <xdr:sp macro="" textlink="">
      <xdr:nvSpPr>
        <xdr:cNvPr id="82" name="テキスト ボックス 81"/>
        <xdr:cNvSpPr txBox="1"/>
      </xdr:nvSpPr>
      <xdr:spPr>
        <a:xfrm>
          <a:off x="3562428" y="664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42278</xdr:rowOff>
    </xdr:from>
    <xdr:to>
      <xdr:col>15</xdr:col>
      <xdr:colOff>101600</xdr:colOff>
      <xdr:row>38</xdr:row>
      <xdr:rowOff>143878</xdr:rowOff>
    </xdr:to>
    <xdr:sp macro="" textlink="">
      <xdr:nvSpPr>
        <xdr:cNvPr id="83" name="楕円 82"/>
        <xdr:cNvSpPr/>
      </xdr:nvSpPr>
      <xdr:spPr>
        <a:xfrm>
          <a:off x="2857500" y="655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135005</xdr:rowOff>
    </xdr:from>
    <xdr:ext cx="469744" cy="259045"/>
    <xdr:sp macro="" textlink="">
      <xdr:nvSpPr>
        <xdr:cNvPr id="84" name="テキスト ボックス 83"/>
        <xdr:cNvSpPr txBox="1"/>
      </xdr:nvSpPr>
      <xdr:spPr>
        <a:xfrm>
          <a:off x="2673428" y="665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37440</xdr:rowOff>
    </xdr:from>
    <xdr:to>
      <xdr:col>10</xdr:col>
      <xdr:colOff>165100</xdr:colOff>
      <xdr:row>38</xdr:row>
      <xdr:rowOff>139040</xdr:rowOff>
    </xdr:to>
    <xdr:sp macro="" textlink="">
      <xdr:nvSpPr>
        <xdr:cNvPr id="85" name="楕円 84"/>
        <xdr:cNvSpPr/>
      </xdr:nvSpPr>
      <xdr:spPr>
        <a:xfrm>
          <a:off x="1968500" y="65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130167</xdr:rowOff>
    </xdr:from>
    <xdr:ext cx="534377" cy="259045"/>
    <xdr:sp macro="" textlink="">
      <xdr:nvSpPr>
        <xdr:cNvPr id="86" name="テキスト ボックス 85"/>
        <xdr:cNvSpPr txBox="1"/>
      </xdr:nvSpPr>
      <xdr:spPr>
        <a:xfrm>
          <a:off x="1752111" y="664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35637</xdr:rowOff>
    </xdr:from>
    <xdr:to>
      <xdr:col>6</xdr:col>
      <xdr:colOff>38100</xdr:colOff>
      <xdr:row>38</xdr:row>
      <xdr:rowOff>137237</xdr:rowOff>
    </xdr:to>
    <xdr:sp macro="" textlink="">
      <xdr:nvSpPr>
        <xdr:cNvPr id="87" name="楕円 86"/>
        <xdr:cNvSpPr/>
      </xdr:nvSpPr>
      <xdr:spPr>
        <a:xfrm>
          <a:off x="1079500" y="655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128364</xdr:rowOff>
    </xdr:from>
    <xdr:ext cx="534377" cy="259045"/>
    <xdr:sp macro="" textlink="">
      <xdr:nvSpPr>
        <xdr:cNvPr id="88" name="テキスト ボックス 87"/>
        <xdr:cNvSpPr txBox="1"/>
      </xdr:nvSpPr>
      <xdr:spPr>
        <a:xfrm>
          <a:off x="863111" y="664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124098</xdr:rowOff>
    </xdr:from>
    <xdr:to>
      <xdr:col>24</xdr:col>
      <xdr:colOff>62865</xdr:colOff>
      <xdr:row>58</xdr:row>
      <xdr:rowOff>97135</xdr:rowOff>
    </xdr:to>
    <xdr:cxnSp macro="">
      <xdr:nvCxnSpPr>
        <xdr:cNvPr id="110" name="直線コネクタ 109"/>
        <xdr:cNvCxnSpPr/>
      </xdr:nvCxnSpPr>
      <xdr:spPr>
        <a:xfrm flipV="1">
          <a:off x="4633595" y="8696598"/>
          <a:ext cx="1270" cy="1344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100962</xdr:rowOff>
    </xdr:from>
    <xdr:ext cx="534377" cy="259045"/>
    <xdr:sp macro="" textlink="">
      <xdr:nvSpPr>
        <xdr:cNvPr id="111" name="総務費最小値テキスト"/>
        <xdr:cNvSpPr txBox="1"/>
      </xdr:nvSpPr>
      <xdr:spPr>
        <a:xfrm>
          <a:off x="4686300" y="100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97135</xdr:rowOff>
    </xdr:from>
    <xdr:to>
      <xdr:col>24</xdr:col>
      <xdr:colOff>152400</xdr:colOff>
      <xdr:row>58</xdr:row>
      <xdr:rowOff>97135</xdr:rowOff>
    </xdr:to>
    <xdr:cxnSp macro="">
      <xdr:nvCxnSpPr>
        <xdr:cNvPr id="112" name="直線コネクタ 111"/>
        <xdr:cNvCxnSpPr/>
      </xdr:nvCxnSpPr>
      <xdr:spPr>
        <a:xfrm>
          <a:off x="4546600" y="1004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70775</xdr:rowOff>
    </xdr:from>
    <xdr:ext cx="690189" cy="259045"/>
    <xdr:sp macro="" textlink="">
      <xdr:nvSpPr>
        <xdr:cNvPr id="113" name="総務費最大値テキスト"/>
        <xdr:cNvSpPr txBox="1"/>
      </xdr:nvSpPr>
      <xdr:spPr>
        <a:xfrm>
          <a:off x="4686300" y="84718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124098</xdr:rowOff>
    </xdr:from>
    <xdr:to>
      <xdr:col>24</xdr:col>
      <xdr:colOff>152400</xdr:colOff>
      <xdr:row>50</xdr:row>
      <xdr:rowOff>124098</xdr:rowOff>
    </xdr:to>
    <xdr:cxnSp macro="">
      <xdr:nvCxnSpPr>
        <xdr:cNvPr id="114" name="直線コネクタ 113"/>
        <xdr:cNvCxnSpPr/>
      </xdr:nvCxnSpPr>
      <xdr:spPr>
        <a:xfrm>
          <a:off x="4546600" y="869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69997</xdr:rowOff>
    </xdr:from>
    <xdr:to>
      <xdr:col>24</xdr:col>
      <xdr:colOff>63500</xdr:colOff>
      <xdr:row>58</xdr:row>
      <xdr:rowOff>84644</xdr:rowOff>
    </xdr:to>
    <xdr:cxnSp macro="">
      <xdr:nvCxnSpPr>
        <xdr:cNvPr id="115" name="直線コネクタ 114"/>
        <xdr:cNvCxnSpPr/>
      </xdr:nvCxnSpPr>
      <xdr:spPr>
        <a:xfrm flipV="1">
          <a:off x="3797300" y="10014097"/>
          <a:ext cx="838200" cy="1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131728</xdr:rowOff>
    </xdr:from>
    <xdr:ext cx="599010" cy="259045"/>
    <xdr:sp macro="" textlink="">
      <xdr:nvSpPr>
        <xdr:cNvPr id="116" name="総務費平均値テキスト"/>
        <xdr:cNvSpPr txBox="1"/>
      </xdr:nvSpPr>
      <xdr:spPr>
        <a:xfrm>
          <a:off x="4686300" y="9732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108851</xdr:rowOff>
    </xdr:from>
    <xdr:to>
      <xdr:col>24</xdr:col>
      <xdr:colOff>114300</xdr:colOff>
      <xdr:row>58</xdr:row>
      <xdr:rowOff>39001</xdr:rowOff>
    </xdr:to>
    <xdr:sp macro="" textlink="">
      <xdr:nvSpPr>
        <xdr:cNvPr id="117" name="フローチャート: 判断 116"/>
        <xdr:cNvSpPr/>
      </xdr:nvSpPr>
      <xdr:spPr>
        <a:xfrm>
          <a:off x="45847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78775</xdr:rowOff>
    </xdr:from>
    <xdr:to>
      <xdr:col>19</xdr:col>
      <xdr:colOff>177800</xdr:colOff>
      <xdr:row>58</xdr:row>
      <xdr:rowOff>84644</xdr:rowOff>
    </xdr:to>
    <xdr:cxnSp macro="">
      <xdr:nvCxnSpPr>
        <xdr:cNvPr id="118" name="直線コネクタ 117"/>
        <xdr:cNvCxnSpPr/>
      </xdr:nvCxnSpPr>
      <xdr:spPr>
        <a:xfrm>
          <a:off x="2908300" y="10022875"/>
          <a:ext cx="889000" cy="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105152</xdr:rowOff>
    </xdr:from>
    <xdr:to>
      <xdr:col>20</xdr:col>
      <xdr:colOff>38100</xdr:colOff>
      <xdr:row>58</xdr:row>
      <xdr:rowOff>35302</xdr:rowOff>
    </xdr:to>
    <xdr:sp macro="" textlink="">
      <xdr:nvSpPr>
        <xdr:cNvPr id="119" name="フローチャート: 判断 118"/>
        <xdr:cNvSpPr/>
      </xdr:nvSpPr>
      <xdr:spPr>
        <a:xfrm>
          <a:off x="3746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51829</xdr:rowOff>
    </xdr:from>
    <xdr:ext cx="599010" cy="259045"/>
    <xdr:sp macro="" textlink="">
      <xdr:nvSpPr>
        <xdr:cNvPr id="120" name="テキスト ボックス 119"/>
        <xdr:cNvSpPr txBox="1"/>
      </xdr:nvSpPr>
      <xdr:spPr>
        <a:xfrm>
          <a:off x="3497795" y="965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74354</xdr:rowOff>
    </xdr:from>
    <xdr:to>
      <xdr:col>15</xdr:col>
      <xdr:colOff>50800</xdr:colOff>
      <xdr:row>58</xdr:row>
      <xdr:rowOff>78775</xdr:rowOff>
    </xdr:to>
    <xdr:cxnSp macro="">
      <xdr:nvCxnSpPr>
        <xdr:cNvPr id="121" name="直線コネクタ 120"/>
        <xdr:cNvCxnSpPr/>
      </xdr:nvCxnSpPr>
      <xdr:spPr>
        <a:xfrm>
          <a:off x="2019300" y="10018454"/>
          <a:ext cx="889000" cy="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105404</xdr:rowOff>
    </xdr:from>
    <xdr:to>
      <xdr:col>15</xdr:col>
      <xdr:colOff>101600</xdr:colOff>
      <xdr:row>58</xdr:row>
      <xdr:rowOff>35554</xdr:rowOff>
    </xdr:to>
    <xdr:sp macro="" textlink="">
      <xdr:nvSpPr>
        <xdr:cNvPr id="122" name="フローチャート: 判断 121"/>
        <xdr:cNvSpPr/>
      </xdr:nvSpPr>
      <xdr:spPr>
        <a:xfrm>
          <a:off x="2857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52081</xdr:rowOff>
    </xdr:from>
    <xdr:ext cx="599010" cy="259045"/>
    <xdr:sp macro="" textlink="">
      <xdr:nvSpPr>
        <xdr:cNvPr id="123" name="テキスト ボックス 122"/>
        <xdr:cNvSpPr txBox="1"/>
      </xdr:nvSpPr>
      <xdr:spPr>
        <a:xfrm>
          <a:off x="2608795" y="965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74354</xdr:rowOff>
    </xdr:from>
    <xdr:to>
      <xdr:col>10</xdr:col>
      <xdr:colOff>114300</xdr:colOff>
      <xdr:row>58</xdr:row>
      <xdr:rowOff>76850</xdr:rowOff>
    </xdr:to>
    <xdr:cxnSp macro="">
      <xdr:nvCxnSpPr>
        <xdr:cNvPr id="124" name="直線コネクタ 123"/>
        <xdr:cNvCxnSpPr/>
      </xdr:nvCxnSpPr>
      <xdr:spPr>
        <a:xfrm flipV="1">
          <a:off x="1130300" y="10018454"/>
          <a:ext cx="8890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95850</xdr:rowOff>
    </xdr:from>
    <xdr:to>
      <xdr:col>10</xdr:col>
      <xdr:colOff>165100</xdr:colOff>
      <xdr:row>58</xdr:row>
      <xdr:rowOff>26000</xdr:rowOff>
    </xdr:to>
    <xdr:sp macro="" textlink="">
      <xdr:nvSpPr>
        <xdr:cNvPr id="125" name="フローチャート: 判断 124"/>
        <xdr:cNvSpPr/>
      </xdr:nvSpPr>
      <xdr:spPr>
        <a:xfrm>
          <a:off x="1968500" y="98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42527</xdr:rowOff>
    </xdr:from>
    <xdr:ext cx="599010" cy="259045"/>
    <xdr:sp macro="" textlink="">
      <xdr:nvSpPr>
        <xdr:cNvPr id="126" name="テキスト ボックス 125"/>
        <xdr:cNvSpPr txBox="1"/>
      </xdr:nvSpPr>
      <xdr:spPr>
        <a:xfrm>
          <a:off x="1719795" y="964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138943</xdr:rowOff>
    </xdr:from>
    <xdr:to>
      <xdr:col>6</xdr:col>
      <xdr:colOff>38100</xdr:colOff>
      <xdr:row>58</xdr:row>
      <xdr:rowOff>69093</xdr:rowOff>
    </xdr:to>
    <xdr:sp macro="" textlink="">
      <xdr:nvSpPr>
        <xdr:cNvPr id="127" name="フローチャート: 判断 126"/>
        <xdr:cNvSpPr/>
      </xdr:nvSpPr>
      <xdr:spPr>
        <a:xfrm>
          <a:off x="1079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85620</xdr:rowOff>
    </xdr:from>
    <xdr:ext cx="599010" cy="259045"/>
    <xdr:sp macro="" textlink="">
      <xdr:nvSpPr>
        <xdr:cNvPr id="128" name="テキスト ボックス 127"/>
        <xdr:cNvSpPr txBox="1"/>
      </xdr:nvSpPr>
      <xdr:spPr>
        <a:xfrm>
          <a:off x="830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19197</xdr:rowOff>
    </xdr:from>
    <xdr:to>
      <xdr:col>24</xdr:col>
      <xdr:colOff>114300</xdr:colOff>
      <xdr:row>58</xdr:row>
      <xdr:rowOff>120797</xdr:rowOff>
    </xdr:to>
    <xdr:sp macro="" textlink="">
      <xdr:nvSpPr>
        <xdr:cNvPr id="134" name="楕円 133"/>
        <xdr:cNvSpPr/>
      </xdr:nvSpPr>
      <xdr:spPr>
        <a:xfrm>
          <a:off x="4584700" y="996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105574</xdr:rowOff>
    </xdr:from>
    <xdr:ext cx="599010" cy="259045"/>
    <xdr:sp macro="" textlink="">
      <xdr:nvSpPr>
        <xdr:cNvPr id="135" name="総務費該当値テキスト"/>
        <xdr:cNvSpPr txBox="1"/>
      </xdr:nvSpPr>
      <xdr:spPr>
        <a:xfrm>
          <a:off x="4686300" y="9878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33844</xdr:rowOff>
    </xdr:from>
    <xdr:to>
      <xdr:col>20</xdr:col>
      <xdr:colOff>38100</xdr:colOff>
      <xdr:row>58</xdr:row>
      <xdr:rowOff>135444</xdr:rowOff>
    </xdr:to>
    <xdr:sp macro="" textlink="">
      <xdr:nvSpPr>
        <xdr:cNvPr id="136" name="楕円 135"/>
        <xdr:cNvSpPr/>
      </xdr:nvSpPr>
      <xdr:spPr>
        <a:xfrm>
          <a:off x="3746500" y="997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126571</xdr:rowOff>
    </xdr:from>
    <xdr:ext cx="599010" cy="259045"/>
    <xdr:sp macro="" textlink="">
      <xdr:nvSpPr>
        <xdr:cNvPr id="137" name="テキスト ボックス 136"/>
        <xdr:cNvSpPr txBox="1"/>
      </xdr:nvSpPr>
      <xdr:spPr>
        <a:xfrm>
          <a:off x="3497795" y="1007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27975</xdr:rowOff>
    </xdr:from>
    <xdr:to>
      <xdr:col>15</xdr:col>
      <xdr:colOff>101600</xdr:colOff>
      <xdr:row>58</xdr:row>
      <xdr:rowOff>129575</xdr:rowOff>
    </xdr:to>
    <xdr:sp macro="" textlink="">
      <xdr:nvSpPr>
        <xdr:cNvPr id="138" name="楕円 137"/>
        <xdr:cNvSpPr/>
      </xdr:nvSpPr>
      <xdr:spPr>
        <a:xfrm>
          <a:off x="2857500" y="997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120702</xdr:rowOff>
    </xdr:from>
    <xdr:ext cx="599010" cy="259045"/>
    <xdr:sp macro="" textlink="">
      <xdr:nvSpPr>
        <xdr:cNvPr id="139" name="テキスト ボックス 138"/>
        <xdr:cNvSpPr txBox="1"/>
      </xdr:nvSpPr>
      <xdr:spPr>
        <a:xfrm>
          <a:off x="2608795" y="1006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23554</xdr:rowOff>
    </xdr:from>
    <xdr:to>
      <xdr:col>10</xdr:col>
      <xdr:colOff>165100</xdr:colOff>
      <xdr:row>58</xdr:row>
      <xdr:rowOff>125154</xdr:rowOff>
    </xdr:to>
    <xdr:sp macro="" textlink="">
      <xdr:nvSpPr>
        <xdr:cNvPr id="140" name="楕円 139"/>
        <xdr:cNvSpPr/>
      </xdr:nvSpPr>
      <xdr:spPr>
        <a:xfrm>
          <a:off x="1968500" y="996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116281</xdr:rowOff>
    </xdr:from>
    <xdr:ext cx="599010" cy="259045"/>
    <xdr:sp macro="" textlink="">
      <xdr:nvSpPr>
        <xdr:cNvPr id="141" name="テキスト ボックス 140"/>
        <xdr:cNvSpPr txBox="1"/>
      </xdr:nvSpPr>
      <xdr:spPr>
        <a:xfrm>
          <a:off x="1719795" y="1006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26050</xdr:rowOff>
    </xdr:from>
    <xdr:to>
      <xdr:col>6</xdr:col>
      <xdr:colOff>38100</xdr:colOff>
      <xdr:row>58</xdr:row>
      <xdr:rowOff>127650</xdr:rowOff>
    </xdr:to>
    <xdr:sp macro="" textlink="">
      <xdr:nvSpPr>
        <xdr:cNvPr id="142" name="楕円 141"/>
        <xdr:cNvSpPr/>
      </xdr:nvSpPr>
      <xdr:spPr>
        <a:xfrm>
          <a:off x="1079500" y="997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118777</xdr:rowOff>
    </xdr:from>
    <xdr:ext cx="599010" cy="259045"/>
    <xdr:sp macro="" textlink="">
      <xdr:nvSpPr>
        <xdr:cNvPr id="143" name="テキスト ボックス 142"/>
        <xdr:cNvSpPr txBox="1"/>
      </xdr:nvSpPr>
      <xdr:spPr>
        <a:xfrm>
          <a:off x="830795" y="10062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35910</xdr:rowOff>
    </xdr:from>
    <xdr:to>
      <xdr:col>24</xdr:col>
      <xdr:colOff>62865</xdr:colOff>
      <xdr:row>77</xdr:row>
      <xdr:rowOff>132873</xdr:rowOff>
    </xdr:to>
    <xdr:cxnSp macro="">
      <xdr:nvCxnSpPr>
        <xdr:cNvPr id="167" name="直線コネクタ 166"/>
        <xdr:cNvCxnSpPr/>
      </xdr:nvCxnSpPr>
      <xdr:spPr>
        <a:xfrm flipV="1">
          <a:off x="4633595" y="12208860"/>
          <a:ext cx="1270" cy="1125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136700</xdr:rowOff>
    </xdr:from>
    <xdr:ext cx="599010" cy="259045"/>
    <xdr:sp macro="" textlink="">
      <xdr:nvSpPr>
        <xdr:cNvPr id="168" name="民生費最小値テキスト"/>
        <xdr:cNvSpPr txBox="1"/>
      </xdr:nvSpPr>
      <xdr:spPr>
        <a:xfrm>
          <a:off x="4686300" y="1333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132873</xdr:rowOff>
    </xdr:from>
    <xdr:to>
      <xdr:col>24</xdr:col>
      <xdr:colOff>152400</xdr:colOff>
      <xdr:row>77</xdr:row>
      <xdr:rowOff>132873</xdr:rowOff>
    </xdr:to>
    <xdr:cxnSp macro="">
      <xdr:nvCxnSpPr>
        <xdr:cNvPr id="169" name="直線コネクタ 168"/>
        <xdr:cNvCxnSpPr/>
      </xdr:nvCxnSpPr>
      <xdr:spPr>
        <a:xfrm>
          <a:off x="4546600" y="1333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154037</xdr:rowOff>
    </xdr:from>
    <xdr:ext cx="599010" cy="259045"/>
    <xdr:sp macro="" textlink="">
      <xdr:nvSpPr>
        <xdr:cNvPr id="170" name="民生費最大値テキスト"/>
        <xdr:cNvSpPr txBox="1"/>
      </xdr:nvSpPr>
      <xdr:spPr>
        <a:xfrm>
          <a:off x="4686300" y="1198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35910</xdr:rowOff>
    </xdr:from>
    <xdr:to>
      <xdr:col>24</xdr:col>
      <xdr:colOff>152400</xdr:colOff>
      <xdr:row>71</xdr:row>
      <xdr:rowOff>35910</xdr:rowOff>
    </xdr:to>
    <xdr:cxnSp macro="">
      <xdr:nvCxnSpPr>
        <xdr:cNvPr id="171" name="直線コネクタ 170"/>
        <xdr:cNvCxnSpPr/>
      </xdr:nvCxnSpPr>
      <xdr:spPr>
        <a:xfrm>
          <a:off x="4546600" y="1220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151395</xdr:rowOff>
    </xdr:from>
    <xdr:to>
      <xdr:col>24</xdr:col>
      <xdr:colOff>63500</xdr:colOff>
      <xdr:row>77</xdr:row>
      <xdr:rowOff>33660</xdr:rowOff>
    </xdr:to>
    <xdr:cxnSp macro="">
      <xdr:nvCxnSpPr>
        <xdr:cNvPr id="172" name="直線コネクタ 171"/>
        <xdr:cNvCxnSpPr/>
      </xdr:nvCxnSpPr>
      <xdr:spPr>
        <a:xfrm>
          <a:off x="3797300" y="13181595"/>
          <a:ext cx="838200" cy="5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82635</xdr:rowOff>
    </xdr:from>
    <xdr:ext cx="599010" cy="259045"/>
    <xdr:sp macro="" textlink="">
      <xdr:nvSpPr>
        <xdr:cNvPr id="173" name="民生費平均値テキスト"/>
        <xdr:cNvSpPr txBox="1"/>
      </xdr:nvSpPr>
      <xdr:spPr>
        <a:xfrm>
          <a:off x="4686300" y="12941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59758</xdr:rowOff>
    </xdr:from>
    <xdr:to>
      <xdr:col>24</xdr:col>
      <xdr:colOff>114300</xdr:colOff>
      <xdr:row>76</xdr:row>
      <xdr:rowOff>161358</xdr:rowOff>
    </xdr:to>
    <xdr:sp macro="" textlink="">
      <xdr:nvSpPr>
        <xdr:cNvPr id="174" name="フローチャート: 判断 173"/>
        <xdr:cNvSpPr/>
      </xdr:nvSpPr>
      <xdr:spPr>
        <a:xfrm>
          <a:off x="45847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151395</xdr:rowOff>
    </xdr:from>
    <xdr:to>
      <xdr:col>19</xdr:col>
      <xdr:colOff>177800</xdr:colOff>
      <xdr:row>77</xdr:row>
      <xdr:rowOff>45791</xdr:rowOff>
    </xdr:to>
    <xdr:cxnSp macro="">
      <xdr:nvCxnSpPr>
        <xdr:cNvPr id="175" name="直線コネクタ 174"/>
        <xdr:cNvCxnSpPr/>
      </xdr:nvCxnSpPr>
      <xdr:spPr>
        <a:xfrm flipV="1">
          <a:off x="2908300" y="13181595"/>
          <a:ext cx="889000" cy="6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56029</xdr:rowOff>
    </xdr:from>
    <xdr:to>
      <xdr:col>20</xdr:col>
      <xdr:colOff>38100</xdr:colOff>
      <xdr:row>76</xdr:row>
      <xdr:rowOff>157629</xdr:rowOff>
    </xdr:to>
    <xdr:sp macro="" textlink="">
      <xdr:nvSpPr>
        <xdr:cNvPr id="176" name="フローチャート: 判断 175"/>
        <xdr:cNvSpPr/>
      </xdr:nvSpPr>
      <xdr:spPr>
        <a:xfrm>
          <a:off x="3746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2706</xdr:rowOff>
    </xdr:from>
    <xdr:ext cx="599010" cy="259045"/>
    <xdr:sp macro="" textlink="">
      <xdr:nvSpPr>
        <xdr:cNvPr id="177" name="テキスト ボックス 176"/>
        <xdr:cNvSpPr txBox="1"/>
      </xdr:nvSpPr>
      <xdr:spPr>
        <a:xfrm>
          <a:off x="3497795" y="1286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11988</xdr:rowOff>
    </xdr:from>
    <xdr:to>
      <xdr:col>15</xdr:col>
      <xdr:colOff>50800</xdr:colOff>
      <xdr:row>77</xdr:row>
      <xdr:rowOff>45791</xdr:rowOff>
    </xdr:to>
    <xdr:cxnSp macro="">
      <xdr:nvCxnSpPr>
        <xdr:cNvPr id="178" name="直線コネクタ 177"/>
        <xdr:cNvCxnSpPr/>
      </xdr:nvCxnSpPr>
      <xdr:spPr>
        <a:xfrm>
          <a:off x="2019300" y="13213638"/>
          <a:ext cx="889000" cy="3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79" name="フローチャート: 判断 178"/>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13151</xdr:rowOff>
    </xdr:from>
    <xdr:ext cx="599010" cy="259045"/>
    <xdr:sp macro="" textlink="">
      <xdr:nvSpPr>
        <xdr:cNvPr id="180" name="テキスト ボックス 179"/>
        <xdr:cNvSpPr txBox="1"/>
      </xdr:nvSpPr>
      <xdr:spPr>
        <a:xfrm>
          <a:off x="2608795" y="1287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11988</xdr:rowOff>
    </xdr:from>
    <xdr:to>
      <xdr:col>10</xdr:col>
      <xdr:colOff>114300</xdr:colOff>
      <xdr:row>77</xdr:row>
      <xdr:rowOff>52053</xdr:rowOff>
    </xdr:to>
    <xdr:cxnSp macro="">
      <xdr:nvCxnSpPr>
        <xdr:cNvPr id="181" name="直線コネクタ 180"/>
        <xdr:cNvCxnSpPr/>
      </xdr:nvCxnSpPr>
      <xdr:spPr>
        <a:xfrm flipV="1">
          <a:off x="1130300" y="13213638"/>
          <a:ext cx="889000" cy="4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83979</xdr:rowOff>
    </xdr:from>
    <xdr:to>
      <xdr:col>10</xdr:col>
      <xdr:colOff>165100</xdr:colOff>
      <xdr:row>77</xdr:row>
      <xdr:rowOff>14129</xdr:rowOff>
    </xdr:to>
    <xdr:sp macro="" textlink="">
      <xdr:nvSpPr>
        <xdr:cNvPr id="182" name="フローチャート: 判断 181"/>
        <xdr:cNvSpPr/>
      </xdr:nvSpPr>
      <xdr:spPr>
        <a:xfrm>
          <a:off x="1968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30656</xdr:rowOff>
    </xdr:from>
    <xdr:ext cx="599010" cy="259045"/>
    <xdr:sp macro="" textlink="">
      <xdr:nvSpPr>
        <xdr:cNvPr id="183" name="テキスト ボックス 182"/>
        <xdr:cNvSpPr txBox="1"/>
      </xdr:nvSpPr>
      <xdr:spPr>
        <a:xfrm>
          <a:off x="1719795" y="128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112857</xdr:rowOff>
    </xdr:from>
    <xdr:to>
      <xdr:col>6</xdr:col>
      <xdr:colOff>38100</xdr:colOff>
      <xdr:row>77</xdr:row>
      <xdr:rowOff>43007</xdr:rowOff>
    </xdr:to>
    <xdr:sp macro="" textlink="">
      <xdr:nvSpPr>
        <xdr:cNvPr id="184" name="フローチャート: 判断 183"/>
        <xdr:cNvSpPr/>
      </xdr:nvSpPr>
      <xdr:spPr>
        <a:xfrm>
          <a:off x="1079500" y="1314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59534</xdr:rowOff>
    </xdr:from>
    <xdr:ext cx="599010" cy="259045"/>
    <xdr:sp macro="" textlink="">
      <xdr:nvSpPr>
        <xdr:cNvPr id="185" name="テキスト ボックス 184"/>
        <xdr:cNvSpPr txBox="1"/>
      </xdr:nvSpPr>
      <xdr:spPr>
        <a:xfrm>
          <a:off x="830795" y="1291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154310</xdr:rowOff>
    </xdr:from>
    <xdr:to>
      <xdr:col>24</xdr:col>
      <xdr:colOff>114300</xdr:colOff>
      <xdr:row>77</xdr:row>
      <xdr:rowOff>84460</xdr:rowOff>
    </xdr:to>
    <xdr:sp macro="" textlink="">
      <xdr:nvSpPr>
        <xdr:cNvPr id="191" name="楕円 190"/>
        <xdr:cNvSpPr/>
      </xdr:nvSpPr>
      <xdr:spPr>
        <a:xfrm>
          <a:off x="4584700" y="1318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69237</xdr:rowOff>
    </xdr:from>
    <xdr:ext cx="599010" cy="259045"/>
    <xdr:sp macro="" textlink="">
      <xdr:nvSpPr>
        <xdr:cNvPr id="192" name="民生費該当値テキスト"/>
        <xdr:cNvSpPr txBox="1"/>
      </xdr:nvSpPr>
      <xdr:spPr>
        <a:xfrm>
          <a:off x="4686300" y="1309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100595</xdr:rowOff>
    </xdr:from>
    <xdr:to>
      <xdr:col>20</xdr:col>
      <xdr:colOff>38100</xdr:colOff>
      <xdr:row>77</xdr:row>
      <xdr:rowOff>30745</xdr:rowOff>
    </xdr:to>
    <xdr:sp macro="" textlink="">
      <xdr:nvSpPr>
        <xdr:cNvPr id="193" name="楕円 192"/>
        <xdr:cNvSpPr/>
      </xdr:nvSpPr>
      <xdr:spPr>
        <a:xfrm>
          <a:off x="3746500" y="1313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21872</xdr:rowOff>
    </xdr:from>
    <xdr:ext cx="599010" cy="259045"/>
    <xdr:sp macro="" textlink="">
      <xdr:nvSpPr>
        <xdr:cNvPr id="194" name="テキスト ボックス 193"/>
        <xdr:cNvSpPr txBox="1"/>
      </xdr:nvSpPr>
      <xdr:spPr>
        <a:xfrm>
          <a:off x="3497795" y="13223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166441</xdr:rowOff>
    </xdr:from>
    <xdr:to>
      <xdr:col>15</xdr:col>
      <xdr:colOff>101600</xdr:colOff>
      <xdr:row>77</xdr:row>
      <xdr:rowOff>96591</xdr:rowOff>
    </xdr:to>
    <xdr:sp macro="" textlink="">
      <xdr:nvSpPr>
        <xdr:cNvPr id="195" name="楕円 194"/>
        <xdr:cNvSpPr/>
      </xdr:nvSpPr>
      <xdr:spPr>
        <a:xfrm>
          <a:off x="2857500" y="1319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87718</xdr:rowOff>
    </xdr:from>
    <xdr:ext cx="599010" cy="259045"/>
    <xdr:sp macro="" textlink="">
      <xdr:nvSpPr>
        <xdr:cNvPr id="196" name="テキスト ボックス 195"/>
        <xdr:cNvSpPr txBox="1"/>
      </xdr:nvSpPr>
      <xdr:spPr>
        <a:xfrm>
          <a:off x="2608795" y="1328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132638</xdr:rowOff>
    </xdr:from>
    <xdr:to>
      <xdr:col>10</xdr:col>
      <xdr:colOff>165100</xdr:colOff>
      <xdr:row>77</xdr:row>
      <xdr:rowOff>62788</xdr:rowOff>
    </xdr:to>
    <xdr:sp macro="" textlink="">
      <xdr:nvSpPr>
        <xdr:cNvPr id="197" name="楕円 196"/>
        <xdr:cNvSpPr/>
      </xdr:nvSpPr>
      <xdr:spPr>
        <a:xfrm>
          <a:off x="1968500" y="1316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53915</xdr:rowOff>
    </xdr:from>
    <xdr:ext cx="599010" cy="259045"/>
    <xdr:sp macro="" textlink="">
      <xdr:nvSpPr>
        <xdr:cNvPr id="198" name="テキスト ボックス 197"/>
        <xdr:cNvSpPr txBox="1"/>
      </xdr:nvSpPr>
      <xdr:spPr>
        <a:xfrm>
          <a:off x="1719795" y="13255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1253</xdr:rowOff>
    </xdr:from>
    <xdr:to>
      <xdr:col>6</xdr:col>
      <xdr:colOff>38100</xdr:colOff>
      <xdr:row>77</xdr:row>
      <xdr:rowOff>102853</xdr:rowOff>
    </xdr:to>
    <xdr:sp macro="" textlink="">
      <xdr:nvSpPr>
        <xdr:cNvPr id="199" name="楕円 198"/>
        <xdr:cNvSpPr/>
      </xdr:nvSpPr>
      <xdr:spPr>
        <a:xfrm>
          <a:off x="1079500" y="1320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93980</xdr:rowOff>
    </xdr:from>
    <xdr:ext cx="599010" cy="259045"/>
    <xdr:sp macro="" textlink="">
      <xdr:nvSpPr>
        <xdr:cNvPr id="200" name="テキスト ボックス 199"/>
        <xdr:cNvSpPr txBox="1"/>
      </xdr:nvSpPr>
      <xdr:spPr>
        <a:xfrm>
          <a:off x="830795" y="13295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2" name="直線コネクタ 221"/>
        <xdr:cNvCxnSpPr/>
      </xdr:nvCxnSpPr>
      <xdr:spPr>
        <a:xfrm flipV="1">
          <a:off x="4633595" y="15489958"/>
          <a:ext cx="1270" cy="13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3" name="衛生費最小値テキスト"/>
        <xdr:cNvSpPr txBox="1"/>
      </xdr:nvSpPr>
      <xdr:spPr>
        <a:xfrm>
          <a:off x="4686300" y="168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4" name="直線コネクタ 223"/>
        <xdr:cNvCxnSpPr/>
      </xdr:nvCxnSpPr>
      <xdr:spPr>
        <a:xfrm>
          <a:off x="4546600" y="1688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5" name="衛生費最大値テキスト"/>
        <xdr:cNvSpPr txBox="1"/>
      </xdr:nvSpPr>
      <xdr:spPr>
        <a:xfrm>
          <a:off x="4686300" y="152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26" name="直線コネクタ 225"/>
        <xdr:cNvCxnSpPr/>
      </xdr:nvCxnSpPr>
      <xdr:spPr>
        <a:xfrm>
          <a:off x="4546600" y="1548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127712</xdr:rowOff>
    </xdr:from>
    <xdr:to>
      <xdr:col>24</xdr:col>
      <xdr:colOff>63500</xdr:colOff>
      <xdr:row>97</xdr:row>
      <xdr:rowOff>128246</xdr:rowOff>
    </xdr:to>
    <xdr:cxnSp macro="">
      <xdr:nvCxnSpPr>
        <xdr:cNvPr id="227" name="直線コネクタ 226"/>
        <xdr:cNvCxnSpPr/>
      </xdr:nvCxnSpPr>
      <xdr:spPr>
        <a:xfrm>
          <a:off x="3797300" y="16758362"/>
          <a:ext cx="8382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143829</xdr:rowOff>
    </xdr:from>
    <xdr:ext cx="599010" cy="259045"/>
    <xdr:sp macro="" textlink="">
      <xdr:nvSpPr>
        <xdr:cNvPr id="228" name="衛生費平均値テキスト"/>
        <xdr:cNvSpPr txBox="1"/>
      </xdr:nvSpPr>
      <xdr:spPr>
        <a:xfrm>
          <a:off x="4686300" y="16431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29" name="フローチャート: 判断 228"/>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127712</xdr:rowOff>
    </xdr:from>
    <xdr:to>
      <xdr:col>19</xdr:col>
      <xdr:colOff>177800</xdr:colOff>
      <xdr:row>97</xdr:row>
      <xdr:rowOff>130549</xdr:rowOff>
    </xdr:to>
    <xdr:cxnSp macro="">
      <xdr:nvCxnSpPr>
        <xdr:cNvPr id="230" name="直線コネクタ 229"/>
        <xdr:cNvCxnSpPr/>
      </xdr:nvCxnSpPr>
      <xdr:spPr>
        <a:xfrm flipV="1">
          <a:off x="2908300" y="16758362"/>
          <a:ext cx="889000" cy="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1" name="フローチャート: 判断 230"/>
        <xdr:cNvSpPr/>
      </xdr:nvSpPr>
      <xdr:spPr>
        <a:xfrm>
          <a:off x="3746500" y="1655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37726</xdr:rowOff>
    </xdr:from>
    <xdr:ext cx="599010" cy="259045"/>
    <xdr:sp macro="" textlink="">
      <xdr:nvSpPr>
        <xdr:cNvPr id="232" name="テキスト ボックス 231"/>
        <xdr:cNvSpPr txBox="1"/>
      </xdr:nvSpPr>
      <xdr:spPr>
        <a:xfrm>
          <a:off x="3497795" y="1632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45165</xdr:rowOff>
    </xdr:from>
    <xdr:to>
      <xdr:col>15</xdr:col>
      <xdr:colOff>50800</xdr:colOff>
      <xdr:row>97</xdr:row>
      <xdr:rowOff>130549</xdr:rowOff>
    </xdr:to>
    <xdr:cxnSp macro="">
      <xdr:nvCxnSpPr>
        <xdr:cNvPr id="233" name="直線コネクタ 232"/>
        <xdr:cNvCxnSpPr/>
      </xdr:nvCxnSpPr>
      <xdr:spPr>
        <a:xfrm>
          <a:off x="2019300" y="16675815"/>
          <a:ext cx="889000" cy="8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4" name="フローチャート: 判断 233"/>
        <xdr:cNvSpPr/>
      </xdr:nvSpPr>
      <xdr:spPr>
        <a:xfrm>
          <a:off x="2857500" y="1653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27229</xdr:rowOff>
    </xdr:from>
    <xdr:ext cx="599010" cy="259045"/>
    <xdr:sp macro="" textlink="">
      <xdr:nvSpPr>
        <xdr:cNvPr id="235" name="テキスト ボックス 234"/>
        <xdr:cNvSpPr txBox="1"/>
      </xdr:nvSpPr>
      <xdr:spPr>
        <a:xfrm>
          <a:off x="2608795" y="1631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45165</xdr:rowOff>
    </xdr:from>
    <xdr:to>
      <xdr:col>10</xdr:col>
      <xdr:colOff>114300</xdr:colOff>
      <xdr:row>97</xdr:row>
      <xdr:rowOff>125191</xdr:rowOff>
    </xdr:to>
    <xdr:cxnSp macro="">
      <xdr:nvCxnSpPr>
        <xdr:cNvPr id="236" name="直線コネクタ 235"/>
        <xdr:cNvCxnSpPr/>
      </xdr:nvCxnSpPr>
      <xdr:spPr>
        <a:xfrm flipV="1">
          <a:off x="1130300" y="16675815"/>
          <a:ext cx="889000" cy="8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37" name="フローチャート: 判断 236"/>
        <xdr:cNvSpPr/>
      </xdr:nvSpPr>
      <xdr:spPr>
        <a:xfrm>
          <a:off x="1968500" y="16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48761</xdr:rowOff>
    </xdr:from>
    <xdr:ext cx="599010" cy="259045"/>
    <xdr:sp macro="" textlink="">
      <xdr:nvSpPr>
        <xdr:cNvPr id="238" name="テキスト ボックス 237"/>
        <xdr:cNvSpPr txBox="1"/>
      </xdr:nvSpPr>
      <xdr:spPr>
        <a:xfrm>
          <a:off x="1719795" y="1633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26236</xdr:rowOff>
    </xdr:from>
    <xdr:to>
      <xdr:col>6</xdr:col>
      <xdr:colOff>38100</xdr:colOff>
      <xdr:row>97</xdr:row>
      <xdr:rowOff>127836</xdr:rowOff>
    </xdr:to>
    <xdr:sp macro="" textlink="">
      <xdr:nvSpPr>
        <xdr:cNvPr id="239" name="フローチャート: 判断 238"/>
        <xdr:cNvSpPr/>
      </xdr:nvSpPr>
      <xdr:spPr>
        <a:xfrm>
          <a:off x="1079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144363</xdr:rowOff>
    </xdr:from>
    <xdr:ext cx="599010" cy="259045"/>
    <xdr:sp macro="" textlink="">
      <xdr:nvSpPr>
        <xdr:cNvPr id="240" name="テキスト ボックス 239"/>
        <xdr:cNvSpPr txBox="1"/>
      </xdr:nvSpPr>
      <xdr:spPr>
        <a:xfrm>
          <a:off x="830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77446</xdr:rowOff>
    </xdr:from>
    <xdr:to>
      <xdr:col>24</xdr:col>
      <xdr:colOff>114300</xdr:colOff>
      <xdr:row>98</xdr:row>
      <xdr:rowOff>7596</xdr:rowOff>
    </xdr:to>
    <xdr:sp macro="" textlink="">
      <xdr:nvSpPr>
        <xdr:cNvPr id="246" name="楕円 245"/>
        <xdr:cNvSpPr/>
      </xdr:nvSpPr>
      <xdr:spPr>
        <a:xfrm>
          <a:off x="4584700" y="1670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163823</xdr:rowOff>
    </xdr:from>
    <xdr:ext cx="534377" cy="259045"/>
    <xdr:sp macro="" textlink="">
      <xdr:nvSpPr>
        <xdr:cNvPr id="247" name="衛生費該当値テキスト"/>
        <xdr:cNvSpPr txBox="1"/>
      </xdr:nvSpPr>
      <xdr:spPr>
        <a:xfrm>
          <a:off x="4686300" y="1662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76912</xdr:rowOff>
    </xdr:from>
    <xdr:to>
      <xdr:col>20</xdr:col>
      <xdr:colOff>38100</xdr:colOff>
      <xdr:row>98</xdr:row>
      <xdr:rowOff>7062</xdr:rowOff>
    </xdr:to>
    <xdr:sp macro="" textlink="">
      <xdr:nvSpPr>
        <xdr:cNvPr id="248" name="楕円 247"/>
        <xdr:cNvSpPr/>
      </xdr:nvSpPr>
      <xdr:spPr>
        <a:xfrm>
          <a:off x="3746500" y="1670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169639</xdr:rowOff>
    </xdr:from>
    <xdr:ext cx="534377" cy="259045"/>
    <xdr:sp macro="" textlink="">
      <xdr:nvSpPr>
        <xdr:cNvPr id="249" name="テキスト ボックス 248"/>
        <xdr:cNvSpPr txBox="1"/>
      </xdr:nvSpPr>
      <xdr:spPr>
        <a:xfrm>
          <a:off x="3530111" y="1680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79749</xdr:rowOff>
    </xdr:from>
    <xdr:to>
      <xdr:col>15</xdr:col>
      <xdr:colOff>101600</xdr:colOff>
      <xdr:row>98</xdr:row>
      <xdr:rowOff>9899</xdr:rowOff>
    </xdr:to>
    <xdr:sp macro="" textlink="">
      <xdr:nvSpPr>
        <xdr:cNvPr id="250" name="楕円 249"/>
        <xdr:cNvSpPr/>
      </xdr:nvSpPr>
      <xdr:spPr>
        <a:xfrm>
          <a:off x="2857500" y="1671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1026</xdr:rowOff>
    </xdr:from>
    <xdr:ext cx="534377" cy="259045"/>
    <xdr:sp macro="" textlink="">
      <xdr:nvSpPr>
        <xdr:cNvPr id="251" name="テキスト ボックス 250"/>
        <xdr:cNvSpPr txBox="1"/>
      </xdr:nvSpPr>
      <xdr:spPr>
        <a:xfrm>
          <a:off x="2641111" y="1680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165815</xdr:rowOff>
    </xdr:from>
    <xdr:to>
      <xdr:col>10</xdr:col>
      <xdr:colOff>165100</xdr:colOff>
      <xdr:row>97</xdr:row>
      <xdr:rowOff>95965</xdr:rowOff>
    </xdr:to>
    <xdr:sp macro="" textlink="">
      <xdr:nvSpPr>
        <xdr:cNvPr id="252" name="楕円 251"/>
        <xdr:cNvSpPr/>
      </xdr:nvSpPr>
      <xdr:spPr>
        <a:xfrm>
          <a:off x="1968500" y="1662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87092</xdr:rowOff>
    </xdr:from>
    <xdr:ext cx="599010" cy="259045"/>
    <xdr:sp macro="" textlink="">
      <xdr:nvSpPr>
        <xdr:cNvPr id="253" name="テキスト ボックス 252"/>
        <xdr:cNvSpPr txBox="1"/>
      </xdr:nvSpPr>
      <xdr:spPr>
        <a:xfrm>
          <a:off x="1719795" y="16717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74391</xdr:rowOff>
    </xdr:from>
    <xdr:to>
      <xdr:col>6</xdr:col>
      <xdr:colOff>38100</xdr:colOff>
      <xdr:row>98</xdr:row>
      <xdr:rowOff>4541</xdr:rowOff>
    </xdr:to>
    <xdr:sp macro="" textlink="">
      <xdr:nvSpPr>
        <xdr:cNvPr id="254" name="楕円 253"/>
        <xdr:cNvSpPr/>
      </xdr:nvSpPr>
      <xdr:spPr>
        <a:xfrm>
          <a:off x="1079500" y="1670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167118</xdr:rowOff>
    </xdr:from>
    <xdr:ext cx="534377" cy="259045"/>
    <xdr:sp macro="" textlink="">
      <xdr:nvSpPr>
        <xdr:cNvPr id="255" name="テキスト ボックス 254"/>
        <xdr:cNvSpPr txBox="1"/>
      </xdr:nvSpPr>
      <xdr:spPr>
        <a:xfrm>
          <a:off x="863111" y="1679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79" name="直線コネクタ 278"/>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0" name="労働費最小値テキスト"/>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2" name="労働費最大値テキスト"/>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3" name="直線コネクタ 282"/>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143895</xdr:rowOff>
    </xdr:from>
    <xdr:ext cx="469744" cy="259045"/>
    <xdr:sp macro="" textlink="">
      <xdr:nvSpPr>
        <xdr:cNvPr id="285" name="労働費平均値テキスト"/>
        <xdr:cNvSpPr txBox="1"/>
      </xdr:nvSpPr>
      <xdr:spPr>
        <a:xfrm>
          <a:off x="10528300" y="648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86" name="フローチャート: 判断 285"/>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88" name="フローチャート: 判断 287"/>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76611</xdr:rowOff>
    </xdr:from>
    <xdr:ext cx="469744" cy="259045"/>
    <xdr:sp macro="" textlink="">
      <xdr:nvSpPr>
        <xdr:cNvPr id="289" name="テキスト ボックス 288"/>
        <xdr:cNvSpPr txBox="1"/>
      </xdr:nvSpPr>
      <xdr:spPr>
        <a:xfrm>
          <a:off x="9404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1" name="フローチャート: 判断 290"/>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89222</xdr:rowOff>
    </xdr:from>
    <xdr:ext cx="469744" cy="259045"/>
    <xdr:sp macro="" textlink="">
      <xdr:nvSpPr>
        <xdr:cNvPr id="292" name="テキスト ボックス 291"/>
        <xdr:cNvSpPr txBox="1"/>
      </xdr:nvSpPr>
      <xdr:spPr>
        <a:xfrm>
          <a:off x="8515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4" name="フローチャート: 判断 293"/>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85285</xdr:rowOff>
    </xdr:from>
    <xdr:ext cx="469744" cy="259045"/>
    <xdr:sp macro="" textlink="">
      <xdr:nvSpPr>
        <xdr:cNvPr id="295" name="テキスト ボックス 294"/>
        <xdr:cNvSpPr txBox="1"/>
      </xdr:nvSpPr>
      <xdr:spPr>
        <a:xfrm>
          <a:off x="7626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152578</xdr:rowOff>
    </xdr:from>
    <xdr:to>
      <xdr:col>36</xdr:col>
      <xdr:colOff>165100</xdr:colOff>
      <xdr:row>39</xdr:row>
      <xdr:rowOff>82728</xdr:rowOff>
    </xdr:to>
    <xdr:sp macro="" textlink="">
      <xdr:nvSpPr>
        <xdr:cNvPr id="296" name="フローチャート: 判断 295"/>
        <xdr:cNvSpPr/>
      </xdr:nvSpPr>
      <xdr:spPr>
        <a:xfrm>
          <a:off x="6921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99255</xdr:rowOff>
    </xdr:from>
    <xdr:ext cx="378565" cy="259045"/>
    <xdr:sp macro="" textlink="">
      <xdr:nvSpPr>
        <xdr:cNvPr id="297" name="テキスト ボックス 296"/>
        <xdr:cNvSpPr txBox="1"/>
      </xdr:nvSpPr>
      <xdr:spPr>
        <a:xfrm>
          <a:off x="6783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99445</xdr:rowOff>
    </xdr:from>
    <xdr:ext cx="249299" cy="259045"/>
    <xdr:sp macro="" textlink="">
      <xdr:nvSpPr>
        <xdr:cNvPr id="304" name="労働費該当値テキスト"/>
        <xdr:cNvSpPr txBox="1"/>
      </xdr:nvSpPr>
      <xdr:spPr>
        <a:xfrm>
          <a:off x="10528300" y="661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38" name="直線コネクタ 337"/>
        <xdr:cNvCxnSpPr/>
      </xdr:nvCxnSpPr>
      <xdr:spPr>
        <a:xfrm flipV="1">
          <a:off x="10475595" y="8709631"/>
          <a:ext cx="1270" cy="150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39" name="農林水産業費最小値テキスト"/>
        <xdr:cNvSpPr txBox="1"/>
      </xdr:nvSpPr>
      <xdr:spPr>
        <a:xfrm>
          <a:off x="10528300" y="102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0" name="直線コネクタ 339"/>
        <xdr:cNvCxnSpPr/>
      </xdr:nvCxnSpPr>
      <xdr:spPr>
        <a:xfrm>
          <a:off x="10388600" y="102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1" name="農林水産業費最大値テキスト"/>
        <xdr:cNvSpPr txBox="1"/>
      </xdr:nvSpPr>
      <xdr:spPr>
        <a:xfrm>
          <a:off x="10528300" y="84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2" name="直線コネクタ 341"/>
        <xdr:cNvCxnSpPr/>
      </xdr:nvCxnSpPr>
      <xdr:spPr>
        <a:xfrm>
          <a:off x="10388600" y="870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140553</xdr:rowOff>
    </xdr:from>
    <xdr:to>
      <xdr:col>55</xdr:col>
      <xdr:colOff>0</xdr:colOff>
      <xdr:row>58</xdr:row>
      <xdr:rowOff>145229</xdr:rowOff>
    </xdr:to>
    <xdr:cxnSp macro="">
      <xdr:nvCxnSpPr>
        <xdr:cNvPr id="343" name="直線コネクタ 342"/>
        <xdr:cNvCxnSpPr/>
      </xdr:nvCxnSpPr>
      <xdr:spPr>
        <a:xfrm>
          <a:off x="9639300" y="10084653"/>
          <a:ext cx="838200" cy="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53422</xdr:rowOff>
    </xdr:from>
    <xdr:ext cx="599010" cy="259045"/>
    <xdr:sp macro="" textlink="">
      <xdr:nvSpPr>
        <xdr:cNvPr id="344" name="農林水産業費平均値テキスト"/>
        <xdr:cNvSpPr txBox="1"/>
      </xdr:nvSpPr>
      <xdr:spPr>
        <a:xfrm>
          <a:off x="10528300" y="9826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5" name="フローチャート: 判断 344"/>
        <xdr:cNvSpPr/>
      </xdr:nvSpPr>
      <xdr:spPr>
        <a:xfrm>
          <a:off x="10426700" y="997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140553</xdr:rowOff>
    </xdr:from>
    <xdr:to>
      <xdr:col>50</xdr:col>
      <xdr:colOff>114300</xdr:colOff>
      <xdr:row>58</xdr:row>
      <xdr:rowOff>155087</xdr:rowOff>
    </xdr:to>
    <xdr:cxnSp macro="">
      <xdr:nvCxnSpPr>
        <xdr:cNvPr id="346" name="直線コネクタ 345"/>
        <xdr:cNvCxnSpPr/>
      </xdr:nvCxnSpPr>
      <xdr:spPr>
        <a:xfrm flipV="1">
          <a:off x="8750300" y="10084653"/>
          <a:ext cx="889000" cy="1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47" name="フローチャート: 判断 346"/>
        <xdr:cNvSpPr/>
      </xdr:nvSpPr>
      <xdr:spPr>
        <a:xfrm>
          <a:off x="9588500" y="99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158030</xdr:rowOff>
    </xdr:from>
    <xdr:ext cx="599010" cy="259045"/>
    <xdr:sp macro="" textlink="">
      <xdr:nvSpPr>
        <xdr:cNvPr id="348" name="テキスト ボックス 347"/>
        <xdr:cNvSpPr txBox="1"/>
      </xdr:nvSpPr>
      <xdr:spPr>
        <a:xfrm>
          <a:off x="9339795" y="975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155087</xdr:rowOff>
    </xdr:from>
    <xdr:to>
      <xdr:col>45</xdr:col>
      <xdr:colOff>177800</xdr:colOff>
      <xdr:row>58</xdr:row>
      <xdr:rowOff>170149</xdr:rowOff>
    </xdr:to>
    <xdr:cxnSp macro="">
      <xdr:nvCxnSpPr>
        <xdr:cNvPr id="349" name="直線コネクタ 348"/>
        <xdr:cNvCxnSpPr/>
      </xdr:nvCxnSpPr>
      <xdr:spPr>
        <a:xfrm flipV="1">
          <a:off x="7861300" y="10099187"/>
          <a:ext cx="889000" cy="1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0" name="フローチャート: 判断 349"/>
        <xdr:cNvSpPr/>
      </xdr:nvSpPr>
      <xdr:spPr>
        <a:xfrm>
          <a:off x="8699500" y="998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159452</xdr:rowOff>
    </xdr:from>
    <xdr:ext cx="599010" cy="259045"/>
    <xdr:sp macro="" textlink="">
      <xdr:nvSpPr>
        <xdr:cNvPr id="351" name="テキスト ボックス 350"/>
        <xdr:cNvSpPr txBox="1"/>
      </xdr:nvSpPr>
      <xdr:spPr>
        <a:xfrm>
          <a:off x="8450795" y="97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170149</xdr:rowOff>
    </xdr:from>
    <xdr:to>
      <xdr:col>41</xdr:col>
      <xdr:colOff>50800</xdr:colOff>
      <xdr:row>59</xdr:row>
      <xdr:rowOff>167</xdr:rowOff>
    </xdr:to>
    <xdr:cxnSp macro="">
      <xdr:nvCxnSpPr>
        <xdr:cNvPr id="352" name="直線コネクタ 351"/>
        <xdr:cNvCxnSpPr/>
      </xdr:nvCxnSpPr>
      <xdr:spPr>
        <a:xfrm flipV="1">
          <a:off x="6972300" y="10114249"/>
          <a:ext cx="889000" cy="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3" name="フローチャート: 判断 352"/>
        <xdr:cNvSpPr/>
      </xdr:nvSpPr>
      <xdr:spPr>
        <a:xfrm>
          <a:off x="7810500" y="100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10976</xdr:rowOff>
    </xdr:from>
    <xdr:ext cx="534377" cy="259045"/>
    <xdr:sp macro="" textlink="">
      <xdr:nvSpPr>
        <xdr:cNvPr id="354" name="テキスト ボックス 353"/>
        <xdr:cNvSpPr txBox="1"/>
      </xdr:nvSpPr>
      <xdr:spPr>
        <a:xfrm>
          <a:off x="7594111" y="978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135882</xdr:rowOff>
    </xdr:from>
    <xdr:to>
      <xdr:col>36</xdr:col>
      <xdr:colOff>165100</xdr:colOff>
      <xdr:row>58</xdr:row>
      <xdr:rowOff>66032</xdr:rowOff>
    </xdr:to>
    <xdr:sp macro="" textlink="">
      <xdr:nvSpPr>
        <xdr:cNvPr id="355" name="フローチャート: 判断 354"/>
        <xdr:cNvSpPr/>
      </xdr:nvSpPr>
      <xdr:spPr>
        <a:xfrm>
          <a:off x="6921500" y="990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82559</xdr:rowOff>
    </xdr:from>
    <xdr:ext cx="599010" cy="259045"/>
    <xdr:sp macro="" textlink="">
      <xdr:nvSpPr>
        <xdr:cNvPr id="356" name="テキスト ボックス 355"/>
        <xdr:cNvSpPr txBox="1"/>
      </xdr:nvSpPr>
      <xdr:spPr>
        <a:xfrm>
          <a:off x="6672795" y="9683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94429</xdr:rowOff>
    </xdr:from>
    <xdr:to>
      <xdr:col>55</xdr:col>
      <xdr:colOff>50800</xdr:colOff>
      <xdr:row>59</xdr:row>
      <xdr:rowOff>24579</xdr:rowOff>
    </xdr:to>
    <xdr:sp macro="" textlink="">
      <xdr:nvSpPr>
        <xdr:cNvPr id="362" name="楕円 361"/>
        <xdr:cNvSpPr/>
      </xdr:nvSpPr>
      <xdr:spPr>
        <a:xfrm>
          <a:off x="10426700" y="1003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9356</xdr:rowOff>
    </xdr:from>
    <xdr:ext cx="534377" cy="259045"/>
    <xdr:sp macro="" textlink="">
      <xdr:nvSpPr>
        <xdr:cNvPr id="363" name="農林水産業費該当値テキスト"/>
        <xdr:cNvSpPr txBox="1"/>
      </xdr:nvSpPr>
      <xdr:spPr>
        <a:xfrm>
          <a:off x="10528300" y="995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89753</xdr:rowOff>
    </xdr:from>
    <xdr:to>
      <xdr:col>50</xdr:col>
      <xdr:colOff>165100</xdr:colOff>
      <xdr:row>59</xdr:row>
      <xdr:rowOff>19903</xdr:rowOff>
    </xdr:to>
    <xdr:sp macro="" textlink="">
      <xdr:nvSpPr>
        <xdr:cNvPr id="364" name="楕円 363"/>
        <xdr:cNvSpPr/>
      </xdr:nvSpPr>
      <xdr:spPr>
        <a:xfrm>
          <a:off x="9588500" y="1003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11030</xdr:rowOff>
    </xdr:from>
    <xdr:ext cx="534377" cy="259045"/>
    <xdr:sp macro="" textlink="">
      <xdr:nvSpPr>
        <xdr:cNvPr id="365" name="テキスト ボックス 364"/>
        <xdr:cNvSpPr txBox="1"/>
      </xdr:nvSpPr>
      <xdr:spPr>
        <a:xfrm>
          <a:off x="9372111" y="1012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104287</xdr:rowOff>
    </xdr:from>
    <xdr:to>
      <xdr:col>46</xdr:col>
      <xdr:colOff>38100</xdr:colOff>
      <xdr:row>59</xdr:row>
      <xdr:rowOff>34437</xdr:rowOff>
    </xdr:to>
    <xdr:sp macro="" textlink="">
      <xdr:nvSpPr>
        <xdr:cNvPr id="366" name="楕円 365"/>
        <xdr:cNvSpPr/>
      </xdr:nvSpPr>
      <xdr:spPr>
        <a:xfrm>
          <a:off x="8699500" y="1004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25564</xdr:rowOff>
    </xdr:from>
    <xdr:ext cx="534377" cy="259045"/>
    <xdr:sp macro="" textlink="">
      <xdr:nvSpPr>
        <xdr:cNvPr id="367" name="テキスト ボックス 366"/>
        <xdr:cNvSpPr txBox="1"/>
      </xdr:nvSpPr>
      <xdr:spPr>
        <a:xfrm>
          <a:off x="8483111" y="1014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119349</xdr:rowOff>
    </xdr:from>
    <xdr:to>
      <xdr:col>41</xdr:col>
      <xdr:colOff>101600</xdr:colOff>
      <xdr:row>59</xdr:row>
      <xdr:rowOff>49499</xdr:rowOff>
    </xdr:to>
    <xdr:sp macro="" textlink="">
      <xdr:nvSpPr>
        <xdr:cNvPr id="368" name="楕円 367"/>
        <xdr:cNvSpPr/>
      </xdr:nvSpPr>
      <xdr:spPr>
        <a:xfrm>
          <a:off x="7810500" y="1006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40626</xdr:rowOff>
    </xdr:from>
    <xdr:ext cx="534377" cy="259045"/>
    <xdr:sp macro="" textlink="">
      <xdr:nvSpPr>
        <xdr:cNvPr id="369" name="テキスト ボックス 368"/>
        <xdr:cNvSpPr txBox="1"/>
      </xdr:nvSpPr>
      <xdr:spPr>
        <a:xfrm>
          <a:off x="7594111" y="1015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120817</xdr:rowOff>
    </xdr:from>
    <xdr:to>
      <xdr:col>36</xdr:col>
      <xdr:colOff>165100</xdr:colOff>
      <xdr:row>59</xdr:row>
      <xdr:rowOff>50967</xdr:rowOff>
    </xdr:to>
    <xdr:sp macro="" textlink="">
      <xdr:nvSpPr>
        <xdr:cNvPr id="370" name="楕円 369"/>
        <xdr:cNvSpPr/>
      </xdr:nvSpPr>
      <xdr:spPr>
        <a:xfrm>
          <a:off x="6921500" y="1006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42094</xdr:rowOff>
    </xdr:from>
    <xdr:ext cx="534377" cy="259045"/>
    <xdr:sp macro="" textlink="">
      <xdr:nvSpPr>
        <xdr:cNvPr id="371" name="テキスト ボックス 370"/>
        <xdr:cNvSpPr txBox="1"/>
      </xdr:nvSpPr>
      <xdr:spPr>
        <a:xfrm>
          <a:off x="6705111" y="1015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85440</xdr:rowOff>
    </xdr:from>
    <xdr:to>
      <xdr:col>54</xdr:col>
      <xdr:colOff>189865</xdr:colOff>
      <xdr:row>78</xdr:row>
      <xdr:rowOff>136792</xdr:rowOff>
    </xdr:to>
    <xdr:cxnSp macro="">
      <xdr:nvCxnSpPr>
        <xdr:cNvPr id="393" name="直線コネクタ 392"/>
        <xdr:cNvCxnSpPr/>
      </xdr:nvCxnSpPr>
      <xdr:spPr>
        <a:xfrm flipV="1">
          <a:off x="10475595" y="12258390"/>
          <a:ext cx="1270" cy="125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140619</xdr:rowOff>
    </xdr:from>
    <xdr:ext cx="469744" cy="259045"/>
    <xdr:sp macro="" textlink="">
      <xdr:nvSpPr>
        <xdr:cNvPr id="394" name="商工費最小値テキスト"/>
        <xdr:cNvSpPr txBox="1"/>
      </xdr:nvSpPr>
      <xdr:spPr>
        <a:xfrm>
          <a:off x="10528300" y="135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136792</xdr:rowOff>
    </xdr:from>
    <xdr:to>
      <xdr:col>55</xdr:col>
      <xdr:colOff>88900</xdr:colOff>
      <xdr:row>78</xdr:row>
      <xdr:rowOff>136792</xdr:rowOff>
    </xdr:to>
    <xdr:cxnSp macro="">
      <xdr:nvCxnSpPr>
        <xdr:cNvPr id="395" name="直線コネクタ 394"/>
        <xdr:cNvCxnSpPr/>
      </xdr:nvCxnSpPr>
      <xdr:spPr>
        <a:xfrm>
          <a:off x="10388600" y="1350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32117</xdr:rowOff>
    </xdr:from>
    <xdr:ext cx="599010" cy="259045"/>
    <xdr:sp macro="" textlink="">
      <xdr:nvSpPr>
        <xdr:cNvPr id="396" name="商工費最大値テキスト"/>
        <xdr:cNvSpPr txBox="1"/>
      </xdr:nvSpPr>
      <xdr:spPr>
        <a:xfrm>
          <a:off x="10528300" y="1203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85440</xdr:rowOff>
    </xdr:from>
    <xdr:to>
      <xdr:col>55</xdr:col>
      <xdr:colOff>88900</xdr:colOff>
      <xdr:row>71</xdr:row>
      <xdr:rowOff>85440</xdr:rowOff>
    </xdr:to>
    <xdr:cxnSp macro="">
      <xdr:nvCxnSpPr>
        <xdr:cNvPr id="397" name="直線コネクタ 396"/>
        <xdr:cNvCxnSpPr/>
      </xdr:nvCxnSpPr>
      <xdr:spPr>
        <a:xfrm>
          <a:off x="10388600" y="1225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35328</xdr:rowOff>
    </xdr:from>
    <xdr:to>
      <xdr:col>55</xdr:col>
      <xdr:colOff>0</xdr:colOff>
      <xdr:row>78</xdr:row>
      <xdr:rowOff>63505</xdr:rowOff>
    </xdr:to>
    <xdr:cxnSp macro="">
      <xdr:nvCxnSpPr>
        <xdr:cNvPr id="398" name="直線コネクタ 397"/>
        <xdr:cNvCxnSpPr/>
      </xdr:nvCxnSpPr>
      <xdr:spPr>
        <a:xfrm>
          <a:off x="9639300" y="13408428"/>
          <a:ext cx="838200" cy="2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98570</xdr:rowOff>
    </xdr:from>
    <xdr:ext cx="534377" cy="259045"/>
    <xdr:sp macro="" textlink="">
      <xdr:nvSpPr>
        <xdr:cNvPr id="399" name="商工費平均値テキスト"/>
        <xdr:cNvSpPr txBox="1"/>
      </xdr:nvSpPr>
      <xdr:spPr>
        <a:xfrm>
          <a:off x="10528300" y="13128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75693</xdr:rowOff>
    </xdr:from>
    <xdr:to>
      <xdr:col>55</xdr:col>
      <xdr:colOff>50800</xdr:colOff>
      <xdr:row>78</xdr:row>
      <xdr:rowOff>5843</xdr:rowOff>
    </xdr:to>
    <xdr:sp macro="" textlink="">
      <xdr:nvSpPr>
        <xdr:cNvPr id="400" name="フローチャート: 判断 399"/>
        <xdr:cNvSpPr/>
      </xdr:nvSpPr>
      <xdr:spPr>
        <a:xfrm>
          <a:off x="10426700" y="132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35328</xdr:rowOff>
    </xdr:from>
    <xdr:to>
      <xdr:col>50</xdr:col>
      <xdr:colOff>114300</xdr:colOff>
      <xdr:row>78</xdr:row>
      <xdr:rowOff>39963</xdr:rowOff>
    </xdr:to>
    <xdr:cxnSp macro="">
      <xdr:nvCxnSpPr>
        <xdr:cNvPr id="401" name="直線コネクタ 400"/>
        <xdr:cNvCxnSpPr/>
      </xdr:nvCxnSpPr>
      <xdr:spPr>
        <a:xfrm flipV="1">
          <a:off x="8750300" y="13408428"/>
          <a:ext cx="889000" cy="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84424</xdr:rowOff>
    </xdr:from>
    <xdr:to>
      <xdr:col>50</xdr:col>
      <xdr:colOff>165100</xdr:colOff>
      <xdr:row>78</xdr:row>
      <xdr:rowOff>14574</xdr:rowOff>
    </xdr:to>
    <xdr:sp macro="" textlink="">
      <xdr:nvSpPr>
        <xdr:cNvPr id="402" name="フローチャート: 判断 401"/>
        <xdr:cNvSpPr/>
      </xdr:nvSpPr>
      <xdr:spPr>
        <a:xfrm>
          <a:off x="9588500" y="132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31101</xdr:rowOff>
    </xdr:from>
    <xdr:ext cx="534377" cy="259045"/>
    <xdr:sp macro="" textlink="">
      <xdr:nvSpPr>
        <xdr:cNvPr id="403" name="テキスト ボックス 402"/>
        <xdr:cNvSpPr txBox="1"/>
      </xdr:nvSpPr>
      <xdr:spPr>
        <a:xfrm>
          <a:off x="9372111" y="1306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138027</xdr:rowOff>
    </xdr:from>
    <xdr:to>
      <xdr:col>45</xdr:col>
      <xdr:colOff>177800</xdr:colOff>
      <xdr:row>78</xdr:row>
      <xdr:rowOff>39963</xdr:rowOff>
    </xdr:to>
    <xdr:cxnSp macro="">
      <xdr:nvCxnSpPr>
        <xdr:cNvPr id="404" name="直線コネクタ 403"/>
        <xdr:cNvCxnSpPr/>
      </xdr:nvCxnSpPr>
      <xdr:spPr>
        <a:xfrm>
          <a:off x="7861300" y="13339677"/>
          <a:ext cx="889000" cy="7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92942</xdr:rowOff>
    </xdr:from>
    <xdr:to>
      <xdr:col>46</xdr:col>
      <xdr:colOff>38100</xdr:colOff>
      <xdr:row>78</xdr:row>
      <xdr:rowOff>23092</xdr:rowOff>
    </xdr:to>
    <xdr:sp macro="" textlink="">
      <xdr:nvSpPr>
        <xdr:cNvPr id="405" name="フローチャート: 判断 404"/>
        <xdr:cNvSpPr/>
      </xdr:nvSpPr>
      <xdr:spPr>
        <a:xfrm>
          <a:off x="8699500" y="132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39619</xdr:rowOff>
    </xdr:from>
    <xdr:ext cx="534377" cy="259045"/>
    <xdr:sp macro="" textlink="">
      <xdr:nvSpPr>
        <xdr:cNvPr id="406" name="テキスト ボックス 405"/>
        <xdr:cNvSpPr txBox="1"/>
      </xdr:nvSpPr>
      <xdr:spPr>
        <a:xfrm>
          <a:off x="8483111" y="1306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138027</xdr:rowOff>
    </xdr:from>
    <xdr:to>
      <xdr:col>41</xdr:col>
      <xdr:colOff>50800</xdr:colOff>
      <xdr:row>77</xdr:row>
      <xdr:rowOff>157031</xdr:rowOff>
    </xdr:to>
    <xdr:cxnSp macro="">
      <xdr:nvCxnSpPr>
        <xdr:cNvPr id="407" name="直線コネクタ 406"/>
        <xdr:cNvCxnSpPr/>
      </xdr:nvCxnSpPr>
      <xdr:spPr>
        <a:xfrm flipV="1">
          <a:off x="6972300" y="13339677"/>
          <a:ext cx="889000" cy="1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75730</xdr:rowOff>
    </xdr:from>
    <xdr:to>
      <xdr:col>41</xdr:col>
      <xdr:colOff>101600</xdr:colOff>
      <xdr:row>78</xdr:row>
      <xdr:rowOff>5880</xdr:rowOff>
    </xdr:to>
    <xdr:sp macro="" textlink="">
      <xdr:nvSpPr>
        <xdr:cNvPr id="408" name="フローチャート: 判断 407"/>
        <xdr:cNvSpPr/>
      </xdr:nvSpPr>
      <xdr:spPr>
        <a:xfrm>
          <a:off x="7810500" y="132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22407</xdr:rowOff>
    </xdr:from>
    <xdr:ext cx="534377" cy="259045"/>
    <xdr:sp macro="" textlink="">
      <xdr:nvSpPr>
        <xdr:cNvPr id="409" name="テキスト ボックス 408"/>
        <xdr:cNvSpPr txBox="1"/>
      </xdr:nvSpPr>
      <xdr:spPr>
        <a:xfrm>
          <a:off x="7594111" y="1305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150194</xdr:rowOff>
    </xdr:from>
    <xdr:to>
      <xdr:col>36</xdr:col>
      <xdr:colOff>165100</xdr:colOff>
      <xdr:row>78</xdr:row>
      <xdr:rowOff>80344</xdr:rowOff>
    </xdr:to>
    <xdr:sp macro="" textlink="">
      <xdr:nvSpPr>
        <xdr:cNvPr id="410" name="フローチャート: 判断 409"/>
        <xdr:cNvSpPr/>
      </xdr:nvSpPr>
      <xdr:spPr>
        <a:xfrm>
          <a:off x="6921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71471</xdr:rowOff>
    </xdr:from>
    <xdr:ext cx="534377" cy="259045"/>
    <xdr:sp macro="" textlink="">
      <xdr:nvSpPr>
        <xdr:cNvPr id="411" name="テキスト ボックス 410"/>
        <xdr:cNvSpPr txBox="1"/>
      </xdr:nvSpPr>
      <xdr:spPr>
        <a:xfrm>
          <a:off x="6705111" y="134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12705</xdr:rowOff>
    </xdr:from>
    <xdr:to>
      <xdr:col>55</xdr:col>
      <xdr:colOff>50800</xdr:colOff>
      <xdr:row>78</xdr:row>
      <xdr:rowOff>114305</xdr:rowOff>
    </xdr:to>
    <xdr:sp macro="" textlink="">
      <xdr:nvSpPr>
        <xdr:cNvPr id="417" name="楕円 416"/>
        <xdr:cNvSpPr/>
      </xdr:nvSpPr>
      <xdr:spPr>
        <a:xfrm>
          <a:off x="10426700" y="1338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99082</xdr:rowOff>
    </xdr:from>
    <xdr:ext cx="534377" cy="259045"/>
    <xdr:sp macro="" textlink="">
      <xdr:nvSpPr>
        <xdr:cNvPr id="418" name="商工費該当値テキスト"/>
        <xdr:cNvSpPr txBox="1"/>
      </xdr:nvSpPr>
      <xdr:spPr>
        <a:xfrm>
          <a:off x="10528300" y="1330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155978</xdr:rowOff>
    </xdr:from>
    <xdr:to>
      <xdr:col>50</xdr:col>
      <xdr:colOff>165100</xdr:colOff>
      <xdr:row>78</xdr:row>
      <xdr:rowOff>86128</xdr:rowOff>
    </xdr:to>
    <xdr:sp macro="" textlink="">
      <xdr:nvSpPr>
        <xdr:cNvPr id="419" name="楕円 418"/>
        <xdr:cNvSpPr/>
      </xdr:nvSpPr>
      <xdr:spPr>
        <a:xfrm>
          <a:off x="9588500" y="1335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77255</xdr:rowOff>
    </xdr:from>
    <xdr:ext cx="534377" cy="259045"/>
    <xdr:sp macro="" textlink="">
      <xdr:nvSpPr>
        <xdr:cNvPr id="420" name="テキスト ボックス 419"/>
        <xdr:cNvSpPr txBox="1"/>
      </xdr:nvSpPr>
      <xdr:spPr>
        <a:xfrm>
          <a:off x="9372111" y="1345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160613</xdr:rowOff>
    </xdr:from>
    <xdr:to>
      <xdr:col>46</xdr:col>
      <xdr:colOff>38100</xdr:colOff>
      <xdr:row>78</xdr:row>
      <xdr:rowOff>90763</xdr:rowOff>
    </xdr:to>
    <xdr:sp macro="" textlink="">
      <xdr:nvSpPr>
        <xdr:cNvPr id="421" name="楕円 420"/>
        <xdr:cNvSpPr/>
      </xdr:nvSpPr>
      <xdr:spPr>
        <a:xfrm>
          <a:off x="8699500" y="1336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81890</xdr:rowOff>
    </xdr:from>
    <xdr:ext cx="534377" cy="259045"/>
    <xdr:sp macro="" textlink="">
      <xdr:nvSpPr>
        <xdr:cNvPr id="422" name="テキスト ボックス 421"/>
        <xdr:cNvSpPr txBox="1"/>
      </xdr:nvSpPr>
      <xdr:spPr>
        <a:xfrm>
          <a:off x="8483111" y="1345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87227</xdr:rowOff>
    </xdr:from>
    <xdr:to>
      <xdr:col>41</xdr:col>
      <xdr:colOff>101600</xdr:colOff>
      <xdr:row>78</xdr:row>
      <xdr:rowOff>17377</xdr:rowOff>
    </xdr:to>
    <xdr:sp macro="" textlink="">
      <xdr:nvSpPr>
        <xdr:cNvPr id="423" name="楕円 422"/>
        <xdr:cNvSpPr/>
      </xdr:nvSpPr>
      <xdr:spPr>
        <a:xfrm>
          <a:off x="7810500" y="1328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8504</xdr:rowOff>
    </xdr:from>
    <xdr:ext cx="534377" cy="259045"/>
    <xdr:sp macro="" textlink="">
      <xdr:nvSpPr>
        <xdr:cNvPr id="424" name="テキスト ボックス 423"/>
        <xdr:cNvSpPr txBox="1"/>
      </xdr:nvSpPr>
      <xdr:spPr>
        <a:xfrm>
          <a:off x="7594111" y="1338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106231</xdr:rowOff>
    </xdr:from>
    <xdr:to>
      <xdr:col>36</xdr:col>
      <xdr:colOff>165100</xdr:colOff>
      <xdr:row>78</xdr:row>
      <xdr:rowOff>36381</xdr:rowOff>
    </xdr:to>
    <xdr:sp macro="" textlink="">
      <xdr:nvSpPr>
        <xdr:cNvPr id="425" name="楕円 424"/>
        <xdr:cNvSpPr/>
      </xdr:nvSpPr>
      <xdr:spPr>
        <a:xfrm>
          <a:off x="6921500" y="1330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52908</xdr:rowOff>
    </xdr:from>
    <xdr:ext cx="534377" cy="259045"/>
    <xdr:sp macro="" textlink="">
      <xdr:nvSpPr>
        <xdr:cNvPr id="426" name="テキスト ボックス 425"/>
        <xdr:cNvSpPr txBox="1"/>
      </xdr:nvSpPr>
      <xdr:spPr>
        <a:xfrm>
          <a:off x="6705111" y="1308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6" name="テキスト ボックス 44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109547</xdr:rowOff>
    </xdr:from>
    <xdr:to>
      <xdr:col>54</xdr:col>
      <xdr:colOff>189865</xdr:colOff>
      <xdr:row>99</xdr:row>
      <xdr:rowOff>21975</xdr:rowOff>
    </xdr:to>
    <xdr:cxnSp macro="">
      <xdr:nvCxnSpPr>
        <xdr:cNvPr id="450" name="直線コネクタ 449"/>
        <xdr:cNvCxnSpPr/>
      </xdr:nvCxnSpPr>
      <xdr:spPr>
        <a:xfrm flipV="1">
          <a:off x="10475595" y="15540047"/>
          <a:ext cx="1270" cy="145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25802</xdr:rowOff>
    </xdr:from>
    <xdr:ext cx="534377" cy="259045"/>
    <xdr:sp macro="" textlink="">
      <xdr:nvSpPr>
        <xdr:cNvPr id="451" name="土木費最小値テキスト"/>
        <xdr:cNvSpPr txBox="1"/>
      </xdr:nvSpPr>
      <xdr:spPr>
        <a:xfrm>
          <a:off x="10528300" y="16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21975</xdr:rowOff>
    </xdr:from>
    <xdr:to>
      <xdr:col>55</xdr:col>
      <xdr:colOff>88900</xdr:colOff>
      <xdr:row>99</xdr:row>
      <xdr:rowOff>21975</xdr:rowOff>
    </xdr:to>
    <xdr:cxnSp macro="">
      <xdr:nvCxnSpPr>
        <xdr:cNvPr id="452" name="直線コネクタ 451"/>
        <xdr:cNvCxnSpPr/>
      </xdr:nvCxnSpPr>
      <xdr:spPr>
        <a:xfrm>
          <a:off x="10388600" y="1699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56224</xdr:rowOff>
    </xdr:from>
    <xdr:ext cx="690189" cy="259045"/>
    <xdr:sp macro="" textlink="">
      <xdr:nvSpPr>
        <xdr:cNvPr id="453" name="土木費最大値テキスト"/>
        <xdr:cNvSpPr txBox="1"/>
      </xdr:nvSpPr>
      <xdr:spPr>
        <a:xfrm>
          <a:off x="10528300" y="15315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109547</xdr:rowOff>
    </xdr:from>
    <xdr:to>
      <xdr:col>55</xdr:col>
      <xdr:colOff>88900</xdr:colOff>
      <xdr:row>90</xdr:row>
      <xdr:rowOff>109547</xdr:rowOff>
    </xdr:to>
    <xdr:cxnSp macro="">
      <xdr:nvCxnSpPr>
        <xdr:cNvPr id="454" name="直線コネクタ 453"/>
        <xdr:cNvCxnSpPr/>
      </xdr:nvCxnSpPr>
      <xdr:spPr>
        <a:xfrm>
          <a:off x="10388600" y="1554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101378</xdr:rowOff>
    </xdr:from>
    <xdr:to>
      <xdr:col>55</xdr:col>
      <xdr:colOff>0</xdr:colOff>
      <xdr:row>98</xdr:row>
      <xdr:rowOff>124671</xdr:rowOff>
    </xdr:to>
    <xdr:cxnSp macro="">
      <xdr:nvCxnSpPr>
        <xdr:cNvPr id="455" name="直線コネクタ 454"/>
        <xdr:cNvCxnSpPr/>
      </xdr:nvCxnSpPr>
      <xdr:spPr>
        <a:xfrm flipV="1">
          <a:off x="9639300" y="16903478"/>
          <a:ext cx="838200" cy="2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147401</xdr:rowOff>
    </xdr:from>
    <xdr:ext cx="599010" cy="259045"/>
    <xdr:sp macro="" textlink="">
      <xdr:nvSpPr>
        <xdr:cNvPr id="456" name="土木費平均値テキスト"/>
        <xdr:cNvSpPr txBox="1"/>
      </xdr:nvSpPr>
      <xdr:spPr>
        <a:xfrm>
          <a:off x="10528300" y="16606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124524</xdr:rowOff>
    </xdr:from>
    <xdr:to>
      <xdr:col>55</xdr:col>
      <xdr:colOff>50800</xdr:colOff>
      <xdr:row>98</xdr:row>
      <xdr:rowOff>54674</xdr:rowOff>
    </xdr:to>
    <xdr:sp macro="" textlink="">
      <xdr:nvSpPr>
        <xdr:cNvPr id="457" name="フローチャート: 判断 456"/>
        <xdr:cNvSpPr/>
      </xdr:nvSpPr>
      <xdr:spPr>
        <a:xfrm>
          <a:off x="104267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93202</xdr:rowOff>
    </xdr:from>
    <xdr:to>
      <xdr:col>50</xdr:col>
      <xdr:colOff>114300</xdr:colOff>
      <xdr:row>98</xdr:row>
      <xdr:rowOff>124671</xdr:rowOff>
    </xdr:to>
    <xdr:cxnSp macro="">
      <xdr:nvCxnSpPr>
        <xdr:cNvPr id="458" name="直線コネクタ 457"/>
        <xdr:cNvCxnSpPr/>
      </xdr:nvCxnSpPr>
      <xdr:spPr>
        <a:xfrm>
          <a:off x="8750300" y="16895302"/>
          <a:ext cx="889000" cy="3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131852</xdr:rowOff>
    </xdr:from>
    <xdr:to>
      <xdr:col>50</xdr:col>
      <xdr:colOff>165100</xdr:colOff>
      <xdr:row>98</xdr:row>
      <xdr:rowOff>62002</xdr:rowOff>
    </xdr:to>
    <xdr:sp macro="" textlink="">
      <xdr:nvSpPr>
        <xdr:cNvPr id="459" name="フローチャート: 判断 458"/>
        <xdr:cNvSpPr/>
      </xdr:nvSpPr>
      <xdr:spPr>
        <a:xfrm>
          <a:off x="9588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78529</xdr:rowOff>
    </xdr:from>
    <xdr:ext cx="599010" cy="259045"/>
    <xdr:sp macro="" textlink="">
      <xdr:nvSpPr>
        <xdr:cNvPr id="460" name="テキスト ボックス 459"/>
        <xdr:cNvSpPr txBox="1"/>
      </xdr:nvSpPr>
      <xdr:spPr>
        <a:xfrm>
          <a:off x="9339795" y="16537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93202</xdr:rowOff>
    </xdr:from>
    <xdr:to>
      <xdr:col>45</xdr:col>
      <xdr:colOff>177800</xdr:colOff>
      <xdr:row>98</xdr:row>
      <xdr:rowOff>94876</xdr:rowOff>
    </xdr:to>
    <xdr:cxnSp macro="">
      <xdr:nvCxnSpPr>
        <xdr:cNvPr id="461" name="直線コネクタ 460"/>
        <xdr:cNvCxnSpPr/>
      </xdr:nvCxnSpPr>
      <xdr:spPr>
        <a:xfrm flipV="1">
          <a:off x="7861300" y="16895302"/>
          <a:ext cx="889000" cy="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130959</xdr:rowOff>
    </xdr:from>
    <xdr:to>
      <xdr:col>46</xdr:col>
      <xdr:colOff>38100</xdr:colOff>
      <xdr:row>98</xdr:row>
      <xdr:rowOff>61109</xdr:rowOff>
    </xdr:to>
    <xdr:sp macro="" textlink="">
      <xdr:nvSpPr>
        <xdr:cNvPr id="462" name="フローチャート: 判断 461"/>
        <xdr:cNvSpPr/>
      </xdr:nvSpPr>
      <xdr:spPr>
        <a:xfrm>
          <a:off x="8699500" y="16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77636</xdr:rowOff>
    </xdr:from>
    <xdr:ext cx="599010" cy="259045"/>
    <xdr:sp macro="" textlink="">
      <xdr:nvSpPr>
        <xdr:cNvPr id="463" name="テキスト ボックス 462"/>
        <xdr:cNvSpPr txBox="1"/>
      </xdr:nvSpPr>
      <xdr:spPr>
        <a:xfrm>
          <a:off x="8450795" y="1653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94876</xdr:rowOff>
    </xdr:from>
    <xdr:to>
      <xdr:col>41</xdr:col>
      <xdr:colOff>50800</xdr:colOff>
      <xdr:row>98</xdr:row>
      <xdr:rowOff>135556</xdr:rowOff>
    </xdr:to>
    <xdr:cxnSp macro="">
      <xdr:nvCxnSpPr>
        <xdr:cNvPr id="464" name="直線コネクタ 463"/>
        <xdr:cNvCxnSpPr/>
      </xdr:nvCxnSpPr>
      <xdr:spPr>
        <a:xfrm flipV="1">
          <a:off x="6972300" y="16896976"/>
          <a:ext cx="889000" cy="4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140089</xdr:rowOff>
    </xdr:from>
    <xdr:to>
      <xdr:col>41</xdr:col>
      <xdr:colOff>101600</xdr:colOff>
      <xdr:row>98</xdr:row>
      <xdr:rowOff>70239</xdr:rowOff>
    </xdr:to>
    <xdr:sp macro="" textlink="">
      <xdr:nvSpPr>
        <xdr:cNvPr id="465" name="フローチャート: 判断 464"/>
        <xdr:cNvSpPr/>
      </xdr:nvSpPr>
      <xdr:spPr>
        <a:xfrm>
          <a:off x="7810500" y="1677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86766</xdr:rowOff>
    </xdr:from>
    <xdr:ext cx="599010" cy="259045"/>
    <xdr:sp macro="" textlink="">
      <xdr:nvSpPr>
        <xdr:cNvPr id="466" name="テキスト ボックス 465"/>
        <xdr:cNvSpPr txBox="1"/>
      </xdr:nvSpPr>
      <xdr:spPr>
        <a:xfrm>
          <a:off x="7561795" y="1654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165624</xdr:rowOff>
    </xdr:from>
    <xdr:to>
      <xdr:col>36</xdr:col>
      <xdr:colOff>165100</xdr:colOff>
      <xdr:row>98</xdr:row>
      <xdr:rowOff>95774</xdr:rowOff>
    </xdr:to>
    <xdr:sp macro="" textlink="">
      <xdr:nvSpPr>
        <xdr:cNvPr id="467" name="フローチャート: 判断 466"/>
        <xdr:cNvSpPr/>
      </xdr:nvSpPr>
      <xdr:spPr>
        <a:xfrm>
          <a:off x="6921500" y="1679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112301</xdr:rowOff>
    </xdr:from>
    <xdr:ext cx="599010" cy="259045"/>
    <xdr:sp macro="" textlink="">
      <xdr:nvSpPr>
        <xdr:cNvPr id="468" name="テキスト ボックス 467"/>
        <xdr:cNvSpPr txBox="1"/>
      </xdr:nvSpPr>
      <xdr:spPr>
        <a:xfrm>
          <a:off x="6672795" y="16571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50578</xdr:rowOff>
    </xdr:from>
    <xdr:to>
      <xdr:col>55</xdr:col>
      <xdr:colOff>50800</xdr:colOff>
      <xdr:row>98</xdr:row>
      <xdr:rowOff>152178</xdr:rowOff>
    </xdr:to>
    <xdr:sp macro="" textlink="">
      <xdr:nvSpPr>
        <xdr:cNvPr id="474" name="楕円 473"/>
        <xdr:cNvSpPr/>
      </xdr:nvSpPr>
      <xdr:spPr>
        <a:xfrm>
          <a:off x="10426700" y="1685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136955</xdr:rowOff>
    </xdr:from>
    <xdr:ext cx="534377" cy="259045"/>
    <xdr:sp macro="" textlink="">
      <xdr:nvSpPr>
        <xdr:cNvPr id="475" name="土木費該当値テキスト"/>
        <xdr:cNvSpPr txBox="1"/>
      </xdr:nvSpPr>
      <xdr:spPr>
        <a:xfrm>
          <a:off x="10528300" y="1676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73871</xdr:rowOff>
    </xdr:from>
    <xdr:to>
      <xdr:col>50</xdr:col>
      <xdr:colOff>165100</xdr:colOff>
      <xdr:row>99</xdr:row>
      <xdr:rowOff>4021</xdr:rowOff>
    </xdr:to>
    <xdr:sp macro="" textlink="">
      <xdr:nvSpPr>
        <xdr:cNvPr id="476" name="楕円 475"/>
        <xdr:cNvSpPr/>
      </xdr:nvSpPr>
      <xdr:spPr>
        <a:xfrm>
          <a:off x="9588500" y="1687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166598</xdr:rowOff>
    </xdr:from>
    <xdr:ext cx="534377" cy="259045"/>
    <xdr:sp macro="" textlink="">
      <xdr:nvSpPr>
        <xdr:cNvPr id="477" name="テキスト ボックス 476"/>
        <xdr:cNvSpPr txBox="1"/>
      </xdr:nvSpPr>
      <xdr:spPr>
        <a:xfrm>
          <a:off x="9372111" y="1696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42402</xdr:rowOff>
    </xdr:from>
    <xdr:to>
      <xdr:col>46</xdr:col>
      <xdr:colOff>38100</xdr:colOff>
      <xdr:row>98</xdr:row>
      <xdr:rowOff>144002</xdr:rowOff>
    </xdr:to>
    <xdr:sp macro="" textlink="">
      <xdr:nvSpPr>
        <xdr:cNvPr id="478" name="楕円 477"/>
        <xdr:cNvSpPr/>
      </xdr:nvSpPr>
      <xdr:spPr>
        <a:xfrm>
          <a:off x="8699500" y="1684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135129</xdr:rowOff>
    </xdr:from>
    <xdr:ext cx="534377" cy="259045"/>
    <xdr:sp macro="" textlink="">
      <xdr:nvSpPr>
        <xdr:cNvPr id="479" name="テキスト ボックス 478"/>
        <xdr:cNvSpPr txBox="1"/>
      </xdr:nvSpPr>
      <xdr:spPr>
        <a:xfrm>
          <a:off x="8483111" y="1693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44076</xdr:rowOff>
    </xdr:from>
    <xdr:to>
      <xdr:col>41</xdr:col>
      <xdr:colOff>101600</xdr:colOff>
      <xdr:row>98</xdr:row>
      <xdr:rowOff>145676</xdr:rowOff>
    </xdr:to>
    <xdr:sp macro="" textlink="">
      <xdr:nvSpPr>
        <xdr:cNvPr id="480" name="楕円 479"/>
        <xdr:cNvSpPr/>
      </xdr:nvSpPr>
      <xdr:spPr>
        <a:xfrm>
          <a:off x="7810500" y="1684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136803</xdr:rowOff>
    </xdr:from>
    <xdr:ext cx="534377" cy="259045"/>
    <xdr:sp macro="" textlink="">
      <xdr:nvSpPr>
        <xdr:cNvPr id="481" name="テキスト ボックス 480"/>
        <xdr:cNvSpPr txBox="1"/>
      </xdr:nvSpPr>
      <xdr:spPr>
        <a:xfrm>
          <a:off x="7594111" y="1693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84756</xdr:rowOff>
    </xdr:from>
    <xdr:to>
      <xdr:col>36</xdr:col>
      <xdr:colOff>165100</xdr:colOff>
      <xdr:row>99</xdr:row>
      <xdr:rowOff>14906</xdr:rowOff>
    </xdr:to>
    <xdr:sp macro="" textlink="">
      <xdr:nvSpPr>
        <xdr:cNvPr id="482" name="楕円 481"/>
        <xdr:cNvSpPr/>
      </xdr:nvSpPr>
      <xdr:spPr>
        <a:xfrm>
          <a:off x="6921500" y="1688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6033</xdr:rowOff>
    </xdr:from>
    <xdr:ext cx="534377" cy="259045"/>
    <xdr:sp macro="" textlink="">
      <xdr:nvSpPr>
        <xdr:cNvPr id="483" name="テキスト ボックス 482"/>
        <xdr:cNvSpPr txBox="1"/>
      </xdr:nvSpPr>
      <xdr:spPr>
        <a:xfrm>
          <a:off x="6705111" y="169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78938</xdr:rowOff>
    </xdr:from>
    <xdr:to>
      <xdr:col>85</xdr:col>
      <xdr:colOff>126364</xdr:colOff>
      <xdr:row>39</xdr:row>
      <xdr:rowOff>55911</xdr:rowOff>
    </xdr:to>
    <xdr:cxnSp macro="">
      <xdr:nvCxnSpPr>
        <xdr:cNvPr id="509" name="直線コネクタ 508"/>
        <xdr:cNvCxnSpPr/>
      </xdr:nvCxnSpPr>
      <xdr:spPr>
        <a:xfrm flipV="1">
          <a:off x="16317595" y="5222438"/>
          <a:ext cx="1269" cy="152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59738</xdr:rowOff>
    </xdr:from>
    <xdr:ext cx="534377" cy="259045"/>
    <xdr:sp macro="" textlink="">
      <xdr:nvSpPr>
        <xdr:cNvPr id="510" name="消防費最小値テキスト"/>
        <xdr:cNvSpPr txBox="1"/>
      </xdr:nvSpPr>
      <xdr:spPr>
        <a:xfrm>
          <a:off x="16370300" y="67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55911</xdr:rowOff>
    </xdr:from>
    <xdr:to>
      <xdr:col>86</xdr:col>
      <xdr:colOff>25400</xdr:colOff>
      <xdr:row>39</xdr:row>
      <xdr:rowOff>55911</xdr:rowOff>
    </xdr:to>
    <xdr:cxnSp macro="">
      <xdr:nvCxnSpPr>
        <xdr:cNvPr id="511" name="直線コネクタ 510"/>
        <xdr:cNvCxnSpPr/>
      </xdr:nvCxnSpPr>
      <xdr:spPr>
        <a:xfrm>
          <a:off x="16230600" y="67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25615</xdr:rowOff>
    </xdr:from>
    <xdr:ext cx="599010" cy="259045"/>
    <xdr:sp macro="" textlink="">
      <xdr:nvSpPr>
        <xdr:cNvPr id="512" name="消防費最大値テキスト"/>
        <xdr:cNvSpPr txBox="1"/>
      </xdr:nvSpPr>
      <xdr:spPr>
        <a:xfrm>
          <a:off x="16370300" y="499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78938</xdr:rowOff>
    </xdr:from>
    <xdr:to>
      <xdr:col>86</xdr:col>
      <xdr:colOff>25400</xdr:colOff>
      <xdr:row>30</xdr:row>
      <xdr:rowOff>78938</xdr:rowOff>
    </xdr:to>
    <xdr:cxnSp macro="">
      <xdr:nvCxnSpPr>
        <xdr:cNvPr id="513" name="直線コネクタ 512"/>
        <xdr:cNvCxnSpPr/>
      </xdr:nvCxnSpPr>
      <xdr:spPr>
        <a:xfrm>
          <a:off x="16230600" y="522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11430</xdr:rowOff>
    </xdr:from>
    <xdr:to>
      <xdr:col>85</xdr:col>
      <xdr:colOff>127000</xdr:colOff>
      <xdr:row>39</xdr:row>
      <xdr:rowOff>19946</xdr:rowOff>
    </xdr:to>
    <xdr:cxnSp macro="">
      <xdr:nvCxnSpPr>
        <xdr:cNvPr id="514" name="直線コネクタ 513"/>
        <xdr:cNvCxnSpPr/>
      </xdr:nvCxnSpPr>
      <xdr:spPr>
        <a:xfrm flipV="1">
          <a:off x="15481300" y="6697980"/>
          <a:ext cx="838200" cy="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164796</xdr:rowOff>
    </xdr:from>
    <xdr:ext cx="534377" cy="259045"/>
    <xdr:sp macro="" textlink="">
      <xdr:nvSpPr>
        <xdr:cNvPr id="515" name="消防費平均値テキスト"/>
        <xdr:cNvSpPr txBox="1"/>
      </xdr:nvSpPr>
      <xdr:spPr>
        <a:xfrm>
          <a:off x="16370300" y="633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141919</xdr:rowOff>
    </xdr:from>
    <xdr:to>
      <xdr:col>85</xdr:col>
      <xdr:colOff>177800</xdr:colOff>
      <xdr:row>38</xdr:row>
      <xdr:rowOff>72068</xdr:rowOff>
    </xdr:to>
    <xdr:sp macro="" textlink="">
      <xdr:nvSpPr>
        <xdr:cNvPr id="516" name="フローチャート: 判断 515"/>
        <xdr:cNvSpPr/>
      </xdr:nvSpPr>
      <xdr:spPr>
        <a:xfrm>
          <a:off x="162687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13882</xdr:rowOff>
    </xdr:from>
    <xdr:to>
      <xdr:col>81</xdr:col>
      <xdr:colOff>50800</xdr:colOff>
      <xdr:row>39</xdr:row>
      <xdr:rowOff>19946</xdr:rowOff>
    </xdr:to>
    <xdr:cxnSp macro="">
      <xdr:nvCxnSpPr>
        <xdr:cNvPr id="517" name="直線コネクタ 516"/>
        <xdr:cNvCxnSpPr/>
      </xdr:nvCxnSpPr>
      <xdr:spPr>
        <a:xfrm>
          <a:off x="14592300" y="6700432"/>
          <a:ext cx="889000" cy="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4621</xdr:rowOff>
    </xdr:from>
    <xdr:to>
      <xdr:col>81</xdr:col>
      <xdr:colOff>101600</xdr:colOff>
      <xdr:row>38</xdr:row>
      <xdr:rowOff>106221</xdr:rowOff>
    </xdr:to>
    <xdr:sp macro="" textlink="">
      <xdr:nvSpPr>
        <xdr:cNvPr id="518" name="フローチャート: 判断 517"/>
        <xdr:cNvSpPr/>
      </xdr:nvSpPr>
      <xdr:spPr>
        <a:xfrm>
          <a:off x="15430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122749</xdr:rowOff>
    </xdr:from>
    <xdr:ext cx="534377" cy="259045"/>
    <xdr:sp macro="" textlink="">
      <xdr:nvSpPr>
        <xdr:cNvPr id="519" name="テキスト ボックス 518"/>
        <xdr:cNvSpPr txBox="1"/>
      </xdr:nvSpPr>
      <xdr:spPr>
        <a:xfrm>
          <a:off x="15214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13882</xdr:rowOff>
    </xdr:from>
    <xdr:to>
      <xdr:col>76</xdr:col>
      <xdr:colOff>114300</xdr:colOff>
      <xdr:row>39</xdr:row>
      <xdr:rowOff>23098</xdr:rowOff>
    </xdr:to>
    <xdr:cxnSp macro="">
      <xdr:nvCxnSpPr>
        <xdr:cNvPr id="520" name="直線コネクタ 519"/>
        <xdr:cNvCxnSpPr/>
      </xdr:nvCxnSpPr>
      <xdr:spPr>
        <a:xfrm flipV="1">
          <a:off x="13703300" y="6700432"/>
          <a:ext cx="889000" cy="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16404</xdr:rowOff>
    </xdr:from>
    <xdr:to>
      <xdr:col>76</xdr:col>
      <xdr:colOff>165100</xdr:colOff>
      <xdr:row>38</xdr:row>
      <xdr:rowOff>118004</xdr:rowOff>
    </xdr:to>
    <xdr:sp macro="" textlink="">
      <xdr:nvSpPr>
        <xdr:cNvPr id="521" name="フローチャート: 判断 520"/>
        <xdr:cNvSpPr/>
      </xdr:nvSpPr>
      <xdr:spPr>
        <a:xfrm>
          <a:off x="14541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134531</xdr:rowOff>
    </xdr:from>
    <xdr:ext cx="534377" cy="259045"/>
    <xdr:sp macro="" textlink="">
      <xdr:nvSpPr>
        <xdr:cNvPr id="522" name="テキスト ボックス 521"/>
        <xdr:cNvSpPr txBox="1"/>
      </xdr:nvSpPr>
      <xdr:spPr>
        <a:xfrm>
          <a:off x="14325111" y="63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12053</xdr:rowOff>
    </xdr:from>
    <xdr:to>
      <xdr:col>71</xdr:col>
      <xdr:colOff>177800</xdr:colOff>
      <xdr:row>39</xdr:row>
      <xdr:rowOff>23098</xdr:rowOff>
    </xdr:to>
    <xdr:cxnSp macro="">
      <xdr:nvCxnSpPr>
        <xdr:cNvPr id="523" name="直線コネクタ 522"/>
        <xdr:cNvCxnSpPr/>
      </xdr:nvCxnSpPr>
      <xdr:spPr>
        <a:xfrm>
          <a:off x="12814300" y="6698603"/>
          <a:ext cx="889000" cy="1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3175</xdr:rowOff>
    </xdr:from>
    <xdr:to>
      <xdr:col>72</xdr:col>
      <xdr:colOff>38100</xdr:colOff>
      <xdr:row>38</xdr:row>
      <xdr:rowOff>104775</xdr:rowOff>
    </xdr:to>
    <xdr:sp macro="" textlink="">
      <xdr:nvSpPr>
        <xdr:cNvPr id="524" name="フローチャート: 判断 523"/>
        <xdr:cNvSpPr/>
      </xdr:nvSpPr>
      <xdr:spPr>
        <a:xfrm>
          <a:off x="1365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121302</xdr:rowOff>
    </xdr:from>
    <xdr:ext cx="534377" cy="259045"/>
    <xdr:sp macro="" textlink="">
      <xdr:nvSpPr>
        <xdr:cNvPr id="525" name="テキスト ボックス 524"/>
        <xdr:cNvSpPr txBox="1"/>
      </xdr:nvSpPr>
      <xdr:spPr>
        <a:xfrm>
          <a:off x="13436111" y="629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52053</xdr:rowOff>
    </xdr:from>
    <xdr:to>
      <xdr:col>67</xdr:col>
      <xdr:colOff>101600</xdr:colOff>
      <xdr:row>38</xdr:row>
      <xdr:rowOff>153653</xdr:rowOff>
    </xdr:to>
    <xdr:sp macro="" textlink="">
      <xdr:nvSpPr>
        <xdr:cNvPr id="526" name="フローチャート: 判断 525"/>
        <xdr:cNvSpPr/>
      </xdr:nvSpPr>
      <xdr:spPr>
        <a:xfrm>
          <a:off x="12763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170180</xdr:rowOff>
    </xdr:from>
    <xdr:ext cx="534377" cy="259045"/>
    <xdr:sp macro="" textlink="">
      <xdr:nvSpPr>
        <xdr:cNvPr id="527" name="テキスト ボックス 526"/>
        <xdr:cNvSpPr txBox="1"/>
      </xdr:nvSpPr>
      <xdr:spPr>
        <a:xfrm>
          <a:off x="12547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132080</xdr:rowOff>
    </xdr:from>
    <xdr:to>
      <xdr:col>85</xdr:col>
      <xdr:colOff>177800</xdr:colOff>
      <xdr:row>39</xdr:row>
      <xdr:rowOff>62230</xdr:rowOff>
    </xdr:to>
    <xdr:sp macro="" textlink="">
      <xdr:nvSpPr>
        <xdr:cNvPr id="533" name="楕円 532"/>
        <xdr:cNvSpPr/>
      </xdr:nvSpPr>
      <xdr:spPr>
        <a:xfrm>
          <a:off x="162687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47007</xdr:rowOff>
    </xdr:from>
    <xdr:ext cx="534377" cy="259045"/>
    <xdr:sp macro="" textlink="">
      <xdr:nvSpPr>
        <xdr:cNvPr id="534" name="消防費該当値テキスト"/>
        <xdr:cNvSpPr txBox="1"/>
      </xdr:nvSpPr>
      <xdr:spPr>
        <a:xfrm>
          <a:off x="16370300" y="656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140596</xdr:rowOff>
    </xdr:from>
    <xdr:to>
      <xdr:col>81</xdr:col>
      <xdr:colOff>101600</xdr:colOff>
      <xdr:row>39</xdr:row>
      <xdr:rowOff>70746</xdr:rowOff>
    </xdr:to>
    <xdr:sp macro="" textlink="">
      <xdr:nvSpPr>
        <xdr:cNvPr id="535" name="楕円 534"/>
        <xdr:cNvSpPr/>
      </xdr:nvSpPr>
      <xdr:spPr>
        <a:xfrm>
          <a:off x="15430500" y="665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61873</xdr:rowOff>
    </xdr:from>
    <xdr:ext cx="534377" cy="259045"/>
    <xdr:sp macro="" textlink="">
      <xdr:nvSpPr>
        <xdr:cNvPr id="536" name="テキスト ボックス 535"/>
        <xdr:cNvSpPr txBox="1"/>
      </xdr:nvSpPr>
      <xdr:spPr>
        <a:xfrm>
          <a:off x="15214111" y="674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134532</xdr:rowOff>
    </xdr:from>
    <xdr:to>
      <xdr:col>76</xdr:col>
      <xdr:colOff>165100</xdr:colOff>
      <xdr:row>39</xdr:row>
      <xdr:rowOff>64682</xdr:rowOff>
    </xdr:to>
    <xdr:sp macro="" textlink="">
      <xdr:nvSpPr>
        <xdr:cNvPr id="537" name="楕円 536"/>
        <xdr:cNvSpPr/>
      </xdr:nvSpPr>
      <xdr:spPr>
        <a:xfrm>
          <a:off x="14541500" y="664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55809</xdr:rowOff>
    </xdr:from>
    <xdr:ext cx="534377" cy="259045"/>
    <xdr:sp macro="" textlink="">
      <xdr:nvSpPr>
        <xdr:cNvPr id="538" name="テキスト ボックス 537"/>
        <xdr:cNvSpPr txBox="1"/>
      </xdr:nvSpPr>
      <xdr:spPr>
        <a:xfrm>
          <a:off x="14325111" y="674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143748</xdr:rowOff>
    </xdr:from>
    <xdr:to>
      <xdr:col>72</xdr:col>
      <xdr:colOff>38100</xdr:colOff>
      <xdr:row>39</xdr:row>
      <xdr:rowOff>73898</xdr:rowOff>
    </xdr:to>
    <xdr:sp macro="" textlink="">
      <xdr:nvSpPr>
        <xdr:cNvPr id="539" name="楕円 538"/>
        <xdr:cNvSpPr/>
      </xdr:nvSpPr>
      <xdr:spPr>
        <a:xfrm>
          <a:off x="13652500" y="6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65025</xdr:rowOff>
    </xdr:from>
    <xdr:ext cx="534377" cy="259045"/>
    <xdr:sp macro="" textlink="">
      <xdr:nvSpPr>
        <xdr:cNvPr id="540" name="テキスト ボックス 539"/>
        <xdr:cNvSpPr txBox="1"/>
      </xdr:nvSpPr>
      <xdr:spPr>
        <a:xfrm>
          <a:off x="13436111" y="675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132703</xdr:rowOff>
    </xdr:from>
    <xdr:to>
      <xdr:col>67</xdr:col>
      <xdr:colOff>101600</xdr:colOff>
      <xdr:row>39</xdr:row>
      <xdr:rowOff>62853</xdr:rowOff>
    </xdr:to>
    <xdr:sp macro="" textlink="">
      <xdr:nvSpPr>
        <xdr:cNvPr id="541" name="楕円 540"/>
        <xdr:cNvSpPr/>
      </xdr:nvSpPr>
      <xdr:spPr>
        <a:xfrm>
          <a:off x="12763500" y="664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53980</xdr:rowOff>
    </xdr:from>
    <xdr:ext cx="534377" cy="259045"/>
    <xdr:sp macro="" textlink="">
      <xdr:nvSpPr>
        <xdr:cNvPr id="542" name="テキスト ボックス 541"/>
        <xdr:cNvSpPr txBox="1"/>
      </xdr:nvSpPr>
      <xdr:spPr>
        <a:xfrm>
          <a:off x="12547111" y="674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6" name="テキスト ボックス 555"/>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8" name="テキスト ボックス 557"/>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0" name="テキスト ボックス 55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4" name="テキスト ボックス 563"/>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68" name="直線コネクタ 567"/>
        <xdr:cNvCxnSpPr/>
      </xdr:nvCxnSpPr>
      <xdr:spPr>
        <a:xfrm flipV="1">
          <a:off x="16317595" y="8681822"/>
          <a:ext cx="1269"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69" name="教育費最小値テキスト"/>
        <xdr:cNvSpPr txBox="1"/>
      </xdr:nvSpPr>
      <xdr:spPr>
        <a:xfrm>
          <a:off x="16370300" y="101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70" name="直線コネクタ 569"/>
        <xdr:cNvCxnSpPr/>
      </xdr:nvCxnSpPr>
      <xdr:spPr>
        <a:xfrm>
          <a:off x="16230600" y="1012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71" name="教育費最大値テキスト"/>
        <xdr:cNvSpPr txBox="1"/>
      </xdr:nvSpPr>
      <xdr:spPr>
        <a:xfrm>
          <a:off x="16370300" y="8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72" name="直線コネクタ 571"/>
        <xdr:cNvCxnSpPr/>
      </xdr:nvCxnSpPr>
      <xdr:spPr>
        <a:xfrm>
          <a:off x="16230600" y="868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147061</xdr:rowOff>
    </xdr:from>
    <xdr:to>
      <xdr:col>85</xdr:col>
      <xdr:colOff>127000</xdr:colOff>
      <xdr:row>58</xdr:row>
      <xdr:rowOff>162493</xdr:rowOff>
    </xdr:to>
    <xdr:cxnSp macro="">
      <xdr:nvCxnSpPr>
        <xdr:cNvPr id="573" name="直線コネクタ 572"/>
        <xdr:cNvCxnSpPr/>
      </xdr:nvCxnSpPr>
      <xdr:spPr>
        <a:xfrm>
          <a:off x="15481300" y="10091161"/>
          <a:ext cx="838200" cy="1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4823</xdr:rowOff>
    </xdr:from>
    <xdr:ext cx="599010" cy="259045"/>
    <xdr:sp macro="" textlink="">
      <xdr:nvSpPr>
        <xdr:cNvPr id="574" name="教育費平均値テキスト"/>
        <xdr:cNvSpPr txBox="1"/>
      </xdr:nvSpPr>
      <xdr:spPr>
        <a:xfrm>
          <a:off x="16370300" y="9777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5" name="フローチャート: 判断 574"/>
        <xdr:cNvSpPr/>
      </xdr:nvSpPr>
      <xdr:spPr>
        <a:xfrm>
          <a:off x="162687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108712</xdr:rowOff>
    </xdr:from>
    <xdr:to>
      <xdr:col>81</xdr:col>
      <xdr:colOff>50800</xdr:colOff>
      <xdr:row>58</xdr:row>
      <xdr:rowOff>147061</xdr:rowOff>
    </xdr:to>
    <xdr:cxnSp macro="">
      <xdr:nvCxnSpPr>
        <xdr:cNvPr id="576" name="直線コネクタ 575"/>
        <xdr:cNvCxnSpPr/>
      </xdr:nvCxnSpPr>
      <xdr:spPr>
        <a:xfrm>
          <a:off x="14592300" y="10052812"/>
          <a:ext cx="889000" cy="3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77" name="フローチャート: 判断 576"/>
        <xdr:cNvSpPr/>
      </xdr:nvSpPr>
      <xdr:spPr>
        <a:xfrm>
          <a:off x="15430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144370</xdr:rowOff>
    </xdr:from>
    <xdr:ext cx="599010" cy="259045"/>
    <xdr:sp macro="" textlink="">
      <xdr:nvSpPr>
        <xdr:cNvPr id="578" name="テキスト ボックス 577"/>
        <xdr:cNvSpPr txBox="1"/>
      </xdr:nvSpPr>
      <xdr:spPr>
        <a:xfrm>
          <a:off x="15181795" y="974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108712</xdr:rowOff>
    </xdr:from>
    <xdr:to>
      <xdr:col>76</xdr:col>
      <xdr:colOff>114300</xdr:colOff>
      <xdr:row>59</xdr:row>
      <xdr:rowOff>16380</xdr:rowOff>
    </xdr:to>
    <xdr:cxnSp macro="">
      <xdr:nvCxnSpPr>
        <xdr:cNvPr id="579" name="直線コネクタ 578"/>
        <xdr:cNvCxnSpPr/>
      </xdr:nvCxnSpPr>
      <xdr:spPr>
        <a:xfrm flipV="1">
          <a:off x="13703300" y="10052812"/>
          <a:ext cx="889000" cy="7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80" name="フローチャート: 判断 579"/>
        <xdr:cNvSpPr/>
      </xdr:nvSpPr>
      <xdr:spPr>
        <a:xfrm>
          <a:off x="14541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133187</xdr:rowOff>
    </xdr:from>
    <xdr:ext cx="599010" cy="259045"/>
    <xdr:sp macro="" textlink="">
      <xdr:nvSpPr>
        <xdr:cNvPr id="581" name="テキスト ボックス 580"/>
        <xdr:cNvSpPr txBox="1"/>
      </xdr:nvSpPr>
      <xdr:spPr>
        <a:xfrm>
          <a:off x="14292795" y="973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10891</xdr:rowOff>
    </xdr:from>
    <xdr:to>
      <xdr:col>71</xdr:col>
      <xdr:colOff>177800</xdr:colOff>
      <xdr:row>59</xdr:row>
      <xdr:rowOff>16380</xdr:rowOff>
    </xdr:to>
    <xdr:cxnSp macro="">
      <xdr:nvCxnSpPr>
        <xdr:cNvPr id="582" name="直線コネクタ 581"/>
        <xdr:cNvCxnSpPr/>
      </xdr:nvCxnSpPr>
      <xdr:spPr>
        <a:xfrm>
          <a:off x="12814300" y="10126441"/>
          <a:ext cx="889000" cy="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83" name="フローチャート: 判断 582"/>
        <xdr:cNvSpPr/>
      </xdr:nvSpPr>
      <xdr:spPr>
        <a:xfrm>
          <a:off x="13652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102288</xdr:rowOff>
    </xdr:from>
    <xdr:ext cx="599010" cy="259045"/>
    <xdr:sp macro="" textlink="">
      <xdr:nvSpPr>
        <xdr:cNvPr id="584" name="テキスト ボックス 583"/>
        <xdr:cNvSpPr txBox="1"/>
      </xdr:nvSpPr>
      <xdr:spPr>
        <a:xfrm>
          <a:off x="13403795" y="970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3547</xdr:rowOff>
    </xdr:from>
    <xdr:to>
      <xdr:col>67</xdr:col>
      <xdr:colOff>101600</xdr:colOff>
      <xdr:row>58</xdr:row>
      <xdr:rowOff>105147</xdr:rowOff>
    </xdr:to>
    <xdr:sp macro="" textlink="">
      <xdr:nvSpPr>
        <xdr:cNvPr id="585" name="フローチャート: 判断 584"/>
        <xdr:cNvSpPr/>
      </xdr:nvSpPr>
      <xdr:spPr>
        <a:xfrm>
          <a:off x="12763500" y="994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121674</xdr:rowOff>
    </xdr:from>
    <xdr:ext cx="599010" cy="259045"/>
    <xdr:sp macro="" textlink="">
      <xdr:nvSpPr>
        <xdr:cNvPr id="586" name="テキスト ボックス 585"/>
        <xdr:cNvSpPr txBox="1"/>
      </xdr:nvSpPr>
      <xdr:spPr>
        <a:xfrm>
          <a:off x="12514795" y="9722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111693</xdr:rowOff>
    </xdr:from>
    <xdr:to>
      <xdr:col>85</xdr:col>
      <xdr:colOff>177800</xdr:colOff>
      <xdr:row>59</xdr:row>
      <xdr:rowOff>41843</xdr:rowOff>
    </xdr:to>
    <xdr:sp macro="" textlink="">
      <xdr:nvSpPr>
        <xdr:cNvPr id="592" name="楕円 591"/>
        <xdr:cNvSpPr/>
      </xdr:nvSpPr>
      <xdr:spPr>
        <a:xfrm>
          <a:off x="16268700" y="1005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26620</xdr:rowOff>
    </xdr:from>
    <xdr:ext cx="534377" cy="259045"/>
    <xdr:sp macro="" textlink="">
      <xdr:nvSpPr>
        <xdr:cNvPr id="593" name="教育費該当値テキスト"/>
        <xdr:cNvSpPr txBox="1"/>
      </xdr:nvSpPr>
      <xdr:spPr>
        <a:xfrm>
          <a:off x="16370300" y="997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96261</xdr:rowOff>
    </xdr:from>
    <xdr:to>
      <xdr:col>81</xdr:col>
      <xdr:colOff>101600</xdr:colOff>
      <xdr:row>59</xdr:row>
      <xdr:rowOff>26411</xdr:rowOff>
    </xdr:to>
    <xdr:sp macro="" textlink="">
      <xdr:nvSpPr>
        <xdr:cNvPr id="594" name="楕円 593"/>
        <xdr:cNvSpPr/>
      </xdr:nvSpPr>
      <xdr:spPr>
        <a:xfrm>
          <a:off x="15430500" y="100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17538</xdr:rowOff>
    </xdr:from>
    <xdr:ext cx="534377" cy="259045"/>
    <xdr:sp macro="" textlink="">
      <xdr:nvSpPr>
        <xdr:cNvPr id="595" name="テキスト ボックス 594"/>
        <xdr:cNvSpPr txBox="1"/>
      </xdr:nvSpPr>
      <xdr:spPr>
        <a:xfrm>
          <a:off x="15214111" y="1013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57912</xdr:rowOff>
    </xdr:from>
    <xdr:to>
      <xdr:col>76</xdr:col>
      <xdr:colOff>165100</xdr:colOff>
      <xdr:row>58</xdr:row>
      <xdr:rowOff>159512</xdr:rowOff>
    </xdr:to>
    <xdr:sp macro="" textlink="">
      <xdr:nvSpPr>
        <xdr:cNvPr id="596" name="楕円 595"/>
        <xdr:cNvSpPr/>
      </xdr:nvSpPr>
      <xdr:spPr>
        <a:xfrm>
          <a:off x="14541500" y="1000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150639</xdr:rowOff>
    </xdr:from>
    <xdr:ext cx="534377" cy="259045"/>
    <xdr:sp macro="" textlink="">
      <xdr:nvSpPr>
        <xdr:cNvPr id="597" name="テキスト ボックス 596"/>
        <xdr:cNvSpPr txBox="1"/>
      </xdr:nvSpPr>
      <xdr:spPr>
        <a:xfrm>
          <a:off x="14325111" y="1009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137030</xdr:rowOff>
    </xdr:from>
    <xdr:to>
      <xdr:col>72</xdr:col>
      <xdr:colOff>38100</xdr:colOff>
      <xdr:row>59</xdr:row>
      <xdr:rowOff>67180</xdr:rowOff>
    </xdr:to>
    <xdr:sp macro="" textlink="">
      <xdr:nvSpPr>
        <xdr:cNvPr id="598" name="楕円 597"/>
        <xdr:cNvSpPr/>
      </xdr:nvSpPr>
      <xdr:spPr>
        <a:xfrm>
          <a:off x="13652500" y="1008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58307</xdr:rowOff>
    </xdr:from>
    <xdr:ext cx="534377" cy="259045"/>
    <xdr:sp macro="" textlink="">
      <xdr:nvSpPr>
        <xdr:cNvPr id="599" name="テキスト ボックス 598"/>
        <xdr:cNvSpPr txBox="1"/>
      </xdr:nvSpPr>
      <xdr:spPr>
        <a:xfrm>
          <a:off x="13436111" y="1017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131541</xdr:rowOff>
    </xdr:from>
    <xdr:to>
      <xdr:col>67</xdr:col>
      <xdr:colOff>101600</xdr:colOff>
      <xdr:row>59</xdr:row>
      <xdr:rowOff>61691</xdr:rowOff>
    </xdr:to>
    <xdr:sp macro="" textlink="">
      <xdr:nvSpPr>
        <xdr:cNvPr id="600" name="楕円 599"/>
        <xdr:cNvSpPr/>
      </xdr:nvSpPr>
      <xdr:spPr>
        <a:xfrm>
          <a:off x="12763500" y="1007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52818</xdr:rowOff>
    </xdr:from>
    <xdr:ext cx="534377" cy="259045"/>
    <xdr:sp macro="" textlink="">
      <xdr:nvSpPr>
        <xdr:cNvPr id="601" name="テキスト ボックス 600"/>
        <xdr:cNvSpPr txBox="1"/>
      </xdr:nvSpPr>
      <xdr:spPr>
        <a:xfrm>
          <a:off x="12547111" y="1016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23" name="直線コネクタ 622"/>
        <xdr:cNvCxnSpPr/>
      </xdr:nvCxnSpPr>
      <xdr:spPr>
        <a:xfrm flipV="1">
          <a:off x="16317595" y="12254898"/>
          <a:ext cx="1269" cy="125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4" name="災害復旧費最小値テキスト"/>
        <xdr:cNvSpPr txBox="1"/>
      </xdr:nvSpPr>
      <xdr:spPr>
        <a:xfrm>
          <a:off x="16370300" y="1352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26" name="災害復旧費最大値テキスト"/>
        <xdr:cNvSpPr txBox="1"/>
      </xdr:nvSpPr>
      <xdr:spPr>
        <a:xfrm>
          <a:off x="16370300" y="120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27" name="直線コネクタ 626"/>
        <xdr:cNvCxnSpPr/>
      </xdr:nvCxnSpPr>
      <xdr:spPr>
        <a:xfrm>
          <a:off x="16230600" y="1225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65089</xdr:rowOff>
    </xdr:from>
    <xdr:to>
      <xdr:col>85</xdr:col>
      <xdr:colOff>127000</xdr:colOff>
      <xdr:row>78</xdr:row>
      <xdr:rowOff>113571</xdr:rowOff>
    </xdr:to>
    <xdr:cxnSp macro="">
      <xdr:nvCxnSpPr>
        <xdr:cNvPr id="628" name="直線コネクタ 627"/>
        <xdr:cNvCxnSpPr/>
      </xdr:nvCxnSpPr>
      <xdr:spPr>
        <a:xfrm>
          <a:off x="15481300" y="13438189"/>
          <a:ext cx="838200" cy="4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71206</xdr:rowOff>
    </xdr:from>
    <xdr:ext cx="534377" cy="259045"/>
    <xdr:sp macro="" textlink="">
      <xdr:nvSpPr>
        <xdr:cNvPr id="629" name="災害復旧費平均値テキスト"/>
        <xdr:cNvSpPr txBox="1"/>
      </xdr:nvSpPr>
      <xdr:spPr>
        <a:xfrm>
          <a:off x="16370300" y="13272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30" name="フローチャート: 判断 629"/>
        <xdr:cNvSpPr/>
      </xdr:nvSpPr>
      <xdr:spPr>
        <a:xfrm>
          <a:off x="162687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65089</xdr:rowOff>
    </xdr:from>
    <xdr:to>
      <xdr:col>81</xdr:col>
      <xdr:colOff>50800</xdr:colOff>
      <xdr:row>78</xdr:row>
      <xdr:rowOff>139700</xdr:rowOff>
    </xdr:to>
    <xdr:cxnSp macro="">
      <xdr:nvCxnSpPr>
        <xdr:cNvPr id="631" name="直線コネクタ 630"/>
        <xdr:cNvCxnSpPr/>
      </xdr:nvCxnSpPr>
      <xdr:spPr>
        <a:xfrm flipV="1">
          <a:off x="14592300" y="13438189"/>
          <a:ext cx="889000" cy="7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32" name="フローチャート: 判断 631"/>
        <xdr:cNvSpPr/>
      </xdr:nvSpPr>
      <xdr:spPr>
        <a:xfrm>
          <a:off x="15430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144232</xdr:rowOff>
    </xdr:from>
    <xdr:ext cx="534377" cy="259045"/>
    <xdr:sp macro="" textlink="">
      <xdr:nvSpPr>
        <xdr:cNvPr id="633" name="テキスト ボックス 632"/>
        <xdr:cNvSpPr txBox="1"/>
      </xdr:nvSpPr>
      <xdr:spPr>
        <a:xfrm>
          <a:off x="15214111" y="1351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137137</xdr:rowOff>
    </xdr:from>
    <xdr:to>
      <xdr:col>76</xdr:col>
      <xdr:colOff>114300</xdr:colOff>
      <xdr:row>78</xdr:row>
      <xdr:rowOff>139700</xdr:rowOff>
    </xdr:to>
    <xdr:cxnSp macro="">
      <xdr:nvCxnSpPr>
        <xdr:cNvPr id="634" name="直線コネクタ 633"/>
        <xdr:cNvCxnSpPr/>
      </xdr:nvCxnSpPr>
      <xdr:spPr>
        <a:xfrm>
          <a:off x="13703300" y="13510237"/>
          <a:ext cx="889000" cy="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5" name="フローチャート: 判断 634"/>
        <xdr:cNvSpPr/>
      </xdr:nvSpPr>
      <xdr:spPr>
        <a:xfrm>
          <a:off x="14541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635</xdr:rowOff>
    </xdr:from>
    <xdr:ext cx="534377" cy="259045"/>
    <xdr:sp macro="" textlink="">
      <xdr:nvSpPr>
        <xdr:cNvPr id="636" name="テキスト ボックス 635"/>
        <xdr:cNvSpPr txBox="1"/>
      </xdr:nvSpPr>
      <xdr:spPr>
        <a:xfrm>
          <a:off x="14325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135283</xdr:rowOff>
    </xdr:from>
    <xdr:to>
      <xdr:col>71</xdr:col>
      <xdr:colOff>177800</xdr:colOff>
      <xdr:row>78</xdr:row>
      <xdr:rowOff>137137</xdr:rowOff>
    </xdr:to>
    <xdr:cxnSp macro="">
      <xdr:nvCxnSpPr>
        <xdr:cNvPr id="637" name="直線コネクタ 636"/>
        <xdr:cNvCxnSpPr/>
      </xdr:nvCxnSpPr>
      <xdr:spPr>
        <a:xfrm>
          <a:off x="12814300" y="13508383"/>
          <a:ext cx="889000" cy="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38" name="フローチャート: 判断 637"/>
        <xdr:cNvSpPr/>
      </xdr:nvSpPr>
      <xdr:spPr>
        <a:xfrm>
          <a:off x="13652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10620</xdr:rowOff>
    </xdr:from>
    <xdr:ext cx="534377" cy="259045"/>
    <xdr:sp macro="" textlink="">
      <xdr:nvSpPr>
        <xdr:cNvPr id="639" name="テキスト ボックス 638"/>
        <xdr:cNvSpPr txBox="1"/>
      </xdr:nvSpPr>
      <xdr:spPr>
        <a:xfrm>
          <a:off x="13436111" y="132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55673</xdr:rowOff>
    </xdr:from>
    <xdr:to>
      <xdr:col>67</xdr:col>
      <xdr:colOff>101600</xdr:colOff>
      <xdr:row>78</xdr:row>
      <xdr:rowOff>157273</xdr:rowOff>
    </xdr:to>
    <xdr:sp macro="" textlink="">
      <xdr:nvSpPr>
        <xdr:cNvPr id="640" name="フローチャート: 判断 639"/>
        <xdr:cNvSpPr/>
      </xdr:nvSpPr>
      <xdr:spPr>
        <a:xfrm>
          <a:off x="127635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2350</xdr:rowOff>
    </xdr:from>
    <xdr:ext cx="534377" cy="259045"/>
    <xdr:sp macro="" textlink="">
      <xdr:nvSpPr>
        <xdr:cNvPr id="641" name="テキスト ボックス 640"/>
        <xdr:cNvSpPr txBox="1"/>
      </xdr:nvSpPr>
      <xdr:spPr>
        <a:xfrm>
          <a:off x="12547111" y="1320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62771</xdr:rowOff>
    </xdr:from>
    <xdr:to>
      <xdr:col>85</xdr:col>
      <xdr:colOff>177800</xdr:colOff>
      <xdr:row>78</xdr:row>
      <xdr:rowOff>164371</xdr:rowOff>
    </xdr:to>
    <xdr:sp macro="" textlink="">
      <xdr:nvSpPr>
        <xdr:cNvPr id="647" name="楕円 646"/>
        <xdr:cNvSpPr/>
      </xdr:nvSpPr>
      <xdr:spPr>
        <a:xfrm>
          <a:off x="16268700" y="1343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26755</xdr:rowOff>
    </xdr:from>
    <xdr:ext cx="534377" cy="259045"/>
    <xdr:sp macro="" textlink="">
      <xdr:nvSpPr>
        <xdr:cNvPr id="648" name="災害復旧費該当値テキスト"/>
        <xdr:cNvSpPr txBox="1"/>
      </xdr:nvSpPr>
      <xdr:spPr>
        <a:xfrm>
          <a:off x="16370300" y="1339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14289</xdr:rowOff>
    </xdr:from>
    <xdr:to>
      <xdr:col>81</xdr:col>
      <xdr:colOff>101600</xdr:colOff>
      <xdr:row>78</xdr:row>
      <xdr:rowOff>115889</xdr:rowOff>
    </xdr:to>
    <xdr:sp macro="" textlink="">
      <xdr:nvSpPr>
        <xdr:cNvPr id="649" name="楕円 648"/>
        <xdr:cNvSpPr/>
      </xdr:nvSpPr>
      <xdr:spPr>
        <a:xfrm>
          <a:off x="15430500" y="1338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132416</xdr:rowOff>
    </xdr:from>
    <xdr:ext cx="534377" cy="259045"/>
    <xdr:sp macro="" textlink="">
      <xdr:nvSpPr>
        <xdr:cNvPr id="650" name="テキスト ボックス 649"/>
        <xdr:cNvSpPr txBox="1"/>
      </xdr:nvSpPr>
      <xdr:spPr>
        <a:xfrm>
          <a:off x="15214111" y="1316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1" name="楕円 650"/>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2" name="テキスト ボックス 651"/>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86337</xdr:rowOff>
    </xdr:from>
    <xdr:to>
      <xdr:col>72</xdr:col>
      <xdr:colOff>38100</xdr:colOff>
      <xdr:row>79</xdr:row>
      <xdr:rowOff>16487</xdr:rowOff>
    </xdr:to>
    <xdr:sp macro="" textlink="">
      <xdr:nvSpPr>
        <xdr:cNvPr id="653" name="楕円 652"/>
        <xdr:cNvSpPr/>
      </xdr:nvSpPr>
      <xdr:spPr>
        <a:xfrm>
          <a:off x="13652500" y="1345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7614</xdr:rowOff>
    </xdr:from>
    <xdr:ext cx="469744" cy="259045"/>
    <xdr:sp macro="" textlink="">
      <xdr:nvSpPr>
        <xdr:cNvPr id="654" name="テキスト ボックス 653"/>
        <xdr:cNvSpPr txBox="1"/>
      </xdr:nvSpPr>
      <xdr:spPr>
        <a:xfrm>
          <a:off x="13468428" y="1355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84483</xdr:rowOff>
    </xdr:from>
    <xdr:to>
      <xdr:col>67</xdr:col>
      <xdr:colOff>101600</xdr:colOff>
      <xdr:row>79</xdr:row>
      <xdr:rowOff>14633</xdr:rowOff>
    </xdr:to>
    <xdr:sp macro="" textlink="">
      <xdr:nvSpPr>
        <xdr:cNvPr id="655" name="楕円 654"/>
        <xdr:cNvSpPr/>
      </xdr:nvSpPr>
      <xdr:spPr>
        <a:xfrm>
          <a:off x="12763500" y="1345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5760</xdr:rowOff>
    </xdr:from>
    <xdr:ext cx="469744" cy="259045"/>
    <xdr:sp macro="" textlink="">
      <xdr:nvSpPr>
        <xdr:cNvPr id="656" name="テキスト ボックス 655"/>
        <xdr:cNvSpPr txBox="1"/>
      </xdr:nvSpPr>
      <xdr:spPr>
        <a:xfrm>
          <a:off x="12579428" y="1355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80" name="直線コネクタ 679"/>
        <xdr:cNvCxnSpPr/>
      </xdr:nvCxnSpPr>
      <xdr:spPr>
        <a:xfrm flipV="1">
          <a:off x="16317595" y="15559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81" name="公債費最小値テキスト"/>
        <xdr:cNvSpPr txBox="1"/>
      </xdr:nvSpPr>
      <xdr:spPr>
        <a:xfrm>
          <a:off x="16370300" y="17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82" name="直線コネクタ 681"/>
        <xdr:cNvCxnSpPr/>
      </xdr:nvCxnSpPr>
      <xdr:spPr>
        <a:xfrm>
          <a:off x="16230600" y="1699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83" name="公債費最大値テキスト"/>
        <xdr:cNvSpPr txBox="1"/>
      </xdr:nvSpPr>
      <xdr:spPr>
        <a:xfrm>
          <a:off x="16370300" y="153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4" name="直線コネクタ 683"/>
        <xdr:cNvCxnSpPr/>
      </xdr:nvCxnSpPr>
      <xdr:spPr>
        <a:xfrm>
          <a:off x="16230600" y="1555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24777</xdr:rowOff>
    </xdr:from>
    <xdr:to>
      <xdr:col>85</xdr:col>
      <xdr:colOff>127000</xdr:colOff>
      <xdr:row>98</xdr:row>
      <xdr:rowOff>39283</xdr:rowOff>
    </xdr:to>
    <xdr:cxnSp macro="">
      <xdr:nvCxnSpPr>
        <xdr:cNvPr id="685" name="直線コネクタ 684"/>
        <xdr:cNvCxnSpPr/>
      </xdr:nvCxnSpPr>
      <xdr:spPr>
        <a:xfrm flipV="1">
          <a:off x="15481300" y="16826877"/>
          <a:ext cx="838200" cy="1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43595</xdr:rowOff>
    </xdr:from>
    <xdr:ext cx="599010" cy="259045"/>
    <xdr:sp macro="" textlink="">
      <xdr:nvSpPr>
        <xdr:cNvPr id="686" name="公債費平均値テキスト"/>
        <xdr:cNvSpPr txBox="1"/>
      </xdr:nvSpPr>
      <xdr:spPr>
        <a:xfrm>
          <a:off x="16370300" y="16502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87" name="フローチャート: 判断 686"/>
        <xdr:cNvSpPr/>
      </xdr:nvSpPr>
      <xdr:spPr>
        <a:xfrm>
          <a:off x="162687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39283</xdr:rowOff>
    </xdr:from>
    <xdr:to>
      <xdr:col>81</xdr:col>
      <xdr:colOff>50800</xdr:colOff>
      <xdr:row>98</xdr:row>
      <xdr:rowOff>42604</xdr:rowOff>
    </xdr:to>
    <xdr:cxnSp macro="">
      <xdr:nvCxnSpPr>
        <xdr:cNvPr id="688" name="直線コネクタ 687"/>
        <xdr:cNvCxnSpPr/>
      </xdr:nvCxnSpPr>
      <xdr:spPr>
        <a:xfrm flipV="1">
          <a:off x="14592300" y="16841383"/>
          <a:ext cx="889000" cy="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89" name="フローチャート: 判断 688"/>
        <xdr:cNvSpPr/>
      </xdr:nvSpPr>
      <xdr:spPr>
        <a:xfrm>
          <a:off x="15430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161083</xdr:rowOff>
    </xdr:from>
    <xdr:ext cx="599010" cy="259045"/>
    <xdr:sp macro="" textlink="">
      <xdr:nvSpPr>
        <xdr:cNvPr id="690" name="テキスト ボックス 689"/>
        <xdr:cNvSpPr txBox="1"/>
      </xdr:nvSpPr>
      <xdr:spPr>
        <a:xfrm>
          <a:off x="15181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42604</xdr:rowOff>
    </xdr:from>
    <xdr:to>
      <xdr:col>76</xdr:col>
      <xdr:colOff>114300</xdr:colOff>
      <xdr:row>98</xdr:row>
      <xdr:rowOff>75343</xdr:rowOff>
    </xdr:to>
    <xdr:cxnSp macro="">
      <xdr:nvCxnSpPr>
        <xdr:cNvPr id="691" name="直線コネクタ 690"/>
        <xdr:cNvCxnSpPr/>
      </xdr:nvCxnSpPr>
      <xdr:spPr>
        <a:xfrm flipV="1">
          <a:off x="13703300" y="16844704"/>
          <a:ext cx="889000" cy="3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92" name="フローチャート: 判断 691"/>
        <xdr:cNvSpPr/>
      </xdr:nvSpPr>
      <xdr:spPr>
        <a:xfrm>
          <a:off x="14541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150466</xdr:rowOff>
    </xdr:from>
    <xdr:ext cx="599010" cy="259045"/>
    <xdr:sp macro="" textlink="">
      <xdr:nvSpPr>
        <xdr:cNvPr id="693" name="テキスト ボックス 692"/>
        <xdr:cNvSpPr txBox="1"/>
      </xdr:nvSpPr>
      <xdr:spPr>
        <a:xfrm>
          <a:off x="14292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65305</xdr:rowOff>
    </xdr:from>
    <xdr:to>
      <xdr:col>71</xdr:col>
      <xdr:colOff>177800</xdr:colOff>
      <xdr:row>98</xdr:row>
      <xdr:rowOff>75343</xdr:rowOff>
    </xdr:to>
    <xdr:cxnSp macro="">
      <xdr:nvCxnSpPr>
        <xdr:cNvPr id="694" name="直線コネクタ 693"/>
        <xdr:cNvCxnSpPr/>
      </xdr:nvCxnSpPr>
      <xdr:spPr>
        <a:xfrm>
          <a:off x="12814300" y="16867405"/>
          <a:ext cx="889000" cy="1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5" name="フローチャート: 判断 694"/>
        <xdr:cNvSpPr/>
      </xdr:nvSpPr>
      <xdr:spPr>
        <a:xfrm>
          <a:off x="13652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165078</xdr:rowOff>
    </xdr:from>
    <xdr:ext cx="599010" cy="259045"/>
    <xdr:sp macro="" textlink="">
      <xdr:nvSpPr>
        <xdr:cNvPr id="696" name="テキスト ボックス 695"/>
        <xdr:cNvSpPr txBox="1"/>
      </xdr:nvSpPr>
      <xdr:spPr>
        <a:xfrm>
          <a:off x="13403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697" name="フローチャート: 判断 696"/>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698" name="テキスト ボックス 697"/>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145427</xdr:rowOff>
    </xdr:from>
    <xdr:to>
      <xdr:col>85</xdr:col>
      <xdr:colOff>177800</xdr:colOff>
      <xdr:row>98</xdr:row>
      <xdr:rowOff>75577</xdr:rowOff>
    </xdr:to>
    <xdr:sp macro="" textlink="">
      <xdr:nvSpPr>
        <xdr:cNvPr id="704" name="楕円 703"/>
        <xdr:cNvSpPr/>
      </xdr:nvSpPr>
      <xdr:spPr>
        <a:xfrm>
          <a:off x="16268700" y="167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123854</xdr:rowOff>
    </xdr:from>
    <xdr:ext cx="599010" cy="259045"/>
    <xdr:sp macro="" textlink="">
      <xdr:nvSpPr>
        <xdr:cNvPr id="705" name="公債費該当値テキスト"/>
        <xdr:cNvSpPr txBox="1"/>
      </xdr:nvSpPr>
      <xdr:spPr>
        <a:xfrm>
          <a:off x="16370300" y="1675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159933</xdr:rowOff>
    </xdr:from>
    <xdr:to>
      <xdr:col>81</xdr:col>
      <xdr:colOff>101600</xdr:colOff>
      <xdr:row>98</xdr:row>
      <xdr:rowOff>90083</xdr:rowOff>
    </xdr:to>
    <xdr:sp macro="" textlink="">
      <xdr:nvSpPr>
        <xdr:cNvPr id="706" name="楕円 705"/>
        <xdr:cNvSpPr/>
      </xdr:nvSpPr>
      <xdr:spPr>
        <a:xfrm>
          <a:off x="15430500" y="1679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81210</xdr:rowOff>
    </xdr:from>
    <xdr:ext cx="534377" cy="259045"/>
    <xdr:sp macro="" textlink="">
      <xdr:nvSpPr>
        <xdr:cNvPr id="707" name="テキスト ボックス 706"/>
        <xdr:cNvSpPr txBox="1"/>
      </xdr:nvSpPr>
      <xdr:spPr>
        <a:xfrm>
          <a:off x="15214111" y="1688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163254</xdr:rowOff>
    </xdr:from>
    <xdr:to>
      <xdr:col>76</xdr:col>
      <xdr:colOff>165100</xdr:colOff>
      <xdr:row>98</xdr:row>
      <xdr:rowOff>93404</xdr:rowOff>
    </xdr:to>
    <xdr:sp macro="" textlink="">
      <xdr:nvSpPr>
        <xdr:cNvPr id="708" name="楕円 707"/>
        <xdr:cNvSpPr/>
      </xdr:nvSpPr>
      <xdr:spPr>
        <a:xfrm>
          <a:off x="14541500" y="1679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84531</xdr:rowOff>
    </xdr:from>
    <xdr:ext cx="534377" cy="259045"/>
    <xdr:sp macro="" textlink="">
      <xdr:nvSpPr>
        <xdr:cNvPr id="709" name="テキスト ボックス 708"/>
        <xdr:cNvSpPr txBox="1"/>
      </xdr:nvSpPr>
      <xdr:spPr>
        <a:xfrm>
          <a:off x="14325111" y="168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24543</xdr:rowOff>
    </xdr:from>
    <xdr:to>
      <xdr:col>72</xdr:col>
      <xdr:colOff>38100</xdr:colOff>
      <xdr:row>98</xdr:row>
      <xdr:rowOff>126143</xdr:rowOff>
    </xdr:to>
    <xdr:sp macro="" textlink="">
      <xdr:nvSpPr>
        <xdr:cNvPr id="710" name="楕円 709"/>
        <xdr:cNvSpPr/>
      </xdr:nvSpPr>
      <xdr:spPr>
        <a:xfrm>
          <a:off x="13652500" y="1682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117270</xdr:rowOff>
    </xdr:from>
    <xdr:ext cx="534377" cy="259045"/>
    <xdr:sp macro="" textlink="">
      <xdr:nvSpPr>
        <xdr:cNvPr id="711" name="テキスト ボックス 710"/>
        <xdr:cNvSpPr txBox="1"/>
      </xdr:nvSpPr>
      <xdr:spPr>
        <a:xfrm>
          <a:off x="13436111" y="169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14505</xdr:rowOff>
    </xdr:from>
    <xdr:to>
      <xdr:col>67</xdr:col>
      <xdr:colOff>101600</xdr:colOff>
      <xdr:row>98</xdr:row>
      <xdr:rowOff>116105</xdr:rowOff>
    </xdr:to>
    <xdr:sp macro="" textlink="">
      <xdr:nvSpPr>
        <xdr:cNvPr id="712" name="楕円 711"/>
        <xdr:cNvSpPr/>
      </xdr:nvSpPr>
      <xdr:spPr>
        <a:xfrm>
          <a:off x="12763500" y="1681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107232</xdr:rowOff>
    </xdr:from>
    <xdr:ext cx="534377" cy="259045"/>
    <xdr:sp macro="" textlink="">
      <xdr:nvSpPr>
        <xdr:cNvPr id="713" name="テキスト ボックス 712"/>
        <xdr:cNvSpPr txBox="1"/>
      </xdr:nvSpPr>
      <xdr:spPr>
        <a:xfrm>
          <a:off x="12547111" y="1690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3" name="テキスト ボックス 732"/>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5" name="テキスト ボックス 73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37" name="直線コネクタ 736"/>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38" name="諸支出金最小値テキスト"/>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40" name="諸支出金最大値テキスト"/>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41" name="直線コネクタ 740"/>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7573</xdr:rowOff>
    </xdr:from>
    <xdr:ext cx="378565" cy="259045"/>
    <xdr:sp macro="" textlink="">
      <xdr:nvSpPr>
        <xdr:cNvPr id="743" name="諸支出金平均値テキスト"/>
        <xdr:cNvSpPr txBox="1"/>
      </xdr:nvSpPr>
      <xdr:spPr>
        <a:xfrm>
          <a:off x="22212300" y="6522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4" name="フローチャート: 判断 743"/>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46" name="フローチャート: 判断 745"/>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14686</xdr:rowOff>
    </xdr:from>
    <xdr:ext cx="469744" cy="259045"/>
    <xdr:sp macro="" textlink="">
      <xdr:nvSpPr>
        <xdr:cNvPr id="747" name="テキスト ボックス 746"/>
        <xdr:cNvSpPr txBox="1"/>
      </xdr:nvSpPr>
      <xdr:spPr>
        <a:xfrm>
          <a:off x="21088428"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49" name="フローチャート: 判断 748"/>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63390</xdr:rowOff>
    </xdr:from>
    <xdr:ext cx="469744" cy="259045"/>
    <xdr:sp macro="" textlink="">
      <xdr:nvSpPr>
        <xdr:cNvPr id="750" name="テキスト ボックス 749"/>
        <xdr:cNvSpPr txBox="1"/>
      </xdr:nvSpPr>
      <xdr:spPr>
        <a:xfrm>
          <a:off x="20199428" y="640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52" name="フローチャート: 判断 751"/>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94022</xdr:rowOff>
    </xdr:from>
    <xdr:ext cx="469744" cy="259045"/>
    <xdr:sp macro="" textlink="">
      <xdr:nvSpPr>
        <xdr:cNvPr id="753" name="テキスト ボックス 752"/>
        <xdr:cNvSpPr txBox="1"/>
      </xdr:nvSpPr>
      <xdr:spPr>
        <a:xfrm>
          <a:off x="19310428" y="64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158064</xdr:rowOff>
    </xdr:from>
    <xdr:to>
      <xdr:col>98</xdr:col>
      <xdr:colOff>38100</xdr:colOff>
      <xdr:row>39</xdr:row>
      <xdr:rowOff>88214</xdr:rowOff>
    </xdr:to>
    <xdr:sp macro="" textlink="">
      <xdr:nvSpPr>
        <xdr:cNvPr id="754" name="フローチャート: 判断 753"/>
        <xdr:cNvSpPr/>
      </xdr:nvSpPr>
      <xdr:spPr>
        <a:xfrm>
          <a:off x="18605500" y="667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104741</xdr:rowOff>
    </xdr:from>
    <xdr:ext cx="378565" cy="259045"/>
    <xdr:sp macro="" textlink="">
      <xdr:nvSpPr>
        <xdr:cNvPr id="755" name="テキスト ボックス 754"/>
        <xdr:cNvSpPr txBox="1"/>
      </xdr:nvSpPr>
      <xdr:spPr>
        <a:xfrm>
          <a:off x="18467017" y="6448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134574</xdr:rowOff>
    </xdr:from>
    <xdr:ext cx="249299" cy="259045"/>
    <xdr:sp macro="" textlink="">
      <xdr:nvSpPr>
        <xdr:cNvPr id="762" name="諸支出金該当値テキスト"/>
        <xdr:cNvSpPr txBox="1"/>
      </xdr:nvSpPr>
      <xdr:spPr>
        <a:xfrm>
          <a:off x="22212300" y="6649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総務費は、</a:t>
          </a:r>
          <a:r>
            <a:rPr lang="ja-JP" altLang="en-US" sz="1200" b="0" i="0" u="none" strike="noStrike" baseline="0" smtClean="0">
              <a:solidFill>
                <a:schemeClr val="tx1"/>
              </a:solidFill>
              <a:latin typeface="ＭＳ Ｐゴシック" panose="020B0600070205080204" pitchFamily="50" charset="-128"/>
              <a:ea typeface="ＭＳ Ｐゴシック" panose="020B0600070205080204" pitchFamily="50" charset="-128"/>
              <a:cs typeface="+mn-cs"/>
            </a:rPr>
            <a:t>新庁舎等建設事業の開始等に伴い対前年度比</a:t>
          </a:r>
          <a:r>
            <a:rPr lang="en-US" altLang="ja-JP" sz="1200" b="0" i="0" u="none" strike="noStrike" baseline="0" smtClean="0">
              <a:solidFill>
                <a:schemeClr val="tx1"/>
              </a:solidFill>
              <a:latin typeface="ＭＳ Ｐゴシック" panose="020B0600070205080204" pitchFamily="50" charset="-128"/>
              <a:ea typeface="ＭＳ Ｐゴシック" panose="020B0600070205080204" pitchFamily="50" charset="-128"/>
              <a:cs typeface="+mn-cs"/>
            </a:rPr>
            <a:t>26.6</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％増と</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大きく増加している。</a:t>
          </a:r>
          <a:endPar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民生費は、平成</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年</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度で</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７月豪雨に伴う被災者生活再建緊急支援金事業等</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が完了したことにより</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13.2</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土木費は、</a:t>
          </a:r>
          <a:r>
            <a:rPr lang="ja-JP" altLang="en-US" sz="1200" b="0" i="0" u="none" strike="noStrike" baseline="0" smtClean="0">
              <a:solidFill>
                <a:schemeClr val="tx1"/>
              </a:solidFill>
              <a:latin typeface="ＭＳ Ｐゴシック" panose="020B0600070205080204" pitchFamily="50" charset="-128"/>
              <a:ea typeface="ＭＳ Ｐゴシック" panose="020B0600070205080204" pitchFamily="50" charset="-128"/>
              <a:cs typeface="+mn-cs"/>
            </a:rPr>
            <a:t>道路新設改良事業及び道路修繕事業、がけ崩れ防災対策事業等の増額により、</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対前年度</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25.5</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％と大きく</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している。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災害復旧費は、平成</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年</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７月豪雨災害に伴う、農林水産業施設や町営住宅等その他公共施設の災害復旧事業</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が行われたため、令和元年度は対前年度比</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65.0</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％と大きく減少している。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全体的には</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７月豪雨災害により突発的な事業費が</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していたものの、令和元年度は新庁舎建設事業等が開始されたこと等に伴い、</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決算総額は昨年度とほぼ同水準となっている。今後も基本的な方針として、第５次行財政改革大綱や推進プラン等に基づき、事務事業の見直し、施設の統廃合など歳出の合理化等行財政改革を推進し、健全な行財政運営に努め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　</a:t>
          </a:r>
          <a:r>
            <a:rPr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16</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年度から</a:t>
          </a:r>
          <a:r>
            <a:rPr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20</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年度までは、国の三位一体の改革等により地方交付税が削減される一方で、公債費が平成</a:t>
          </a:r>
          <a:r>
            <a:rPr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18</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年度にピークを迎え、高止まりで推移したことなどから、財政調整基金の取り崩しによる財源確保を余儀なくされ、実質単年度収支は赤字で推移し、危機的な財政状況となったところである。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　</a:t>
          </a:r>
          <a:r>
            <a:rPr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21</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年度以降は、地方交付税の回復や</a:t>
          </a:r>
          <a:r>
            <a:rPr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16</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年度以降継続してきた普通建設事業に係る新規地方債発行抑制策の効果が表れ、公債費が大幅に減少したことなどから、財政調整基金の取り崩しが不要となり、実質収支比率も適正値となったところである。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　しかしながら、</a:t>
          </a:r>
          <a:r>
            <a:rPr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年度からは公債費の増加を主要因に再び取り崩しが必要となっており、今後は普通建設事業の厳選など地方債の発行抑制策を行う必要がある。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　住宅新築資金等貸付事業特別会計は、</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19</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年度以降赤字となっている。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pPr rtl="0"/>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　これは、住宅新築資金等に係る貸付金の財源として借り入れた起債の元利償還金に対し、貸付者からの返済額が満たない状況となったことによるものである。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pPr rtl="0"/>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　赤字額は年々増加傾向で推移しているため、今後は、財産処分等の法的措置による貸付金の回収を検討するなど、赤字解消に向けた対策が急務となっている。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pPr rtl="0" fontAlgn="base"/>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　なお、その他の会計については、現在に至るまで黒字を維持している。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3357448</v>
      </c>
      <c r="BO4" s="393"/>
      <c r="BP4" s="393"/>
      <c r="BQ4" s="393"/>
      <c r="BR4" s="393"/>
      <c r="BS4" s="393"/>
      <c r="BT4" s="393"/>
      <c r="BU4" s="394"/>
      <c r="BV4" s="392">
        <v>3462350</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3.3</v>
      </c>
      <c r="CU4" s="399"/>
      <c r="CV4" s="399"/>
      <c r="CW4" s="399"/>
      <c r="CX4" s="399"/>
      <c r="CY4" s="399"/>
      <c r="CZ4" s="399"/>
      <c r="DA4" s="400"/>
      <c r="DB4" s="398">
        <v>3</v>
      </c>
      <c r="DC4" s="399"/>
      <c r="DD4" s="399"/>
      <c r="DE4" s="399"/>
      <c r="DF4" s="399"/>
      <c r="DG4" s="399"/>
      <c r="DH4" s="399"/>
      <c r="DI4" s="400"/>
      <c r="DJ4" s="186"/>
      <c r="DK4" s="186"/>
      <c r="DL4" s="186"/>
      <c r="DM4" s="186"/>
      <c r="DN4" s="186"/>
      <c r="DO4" s="186"/>
    </row>
    <row r="5" spans="1:119" ht="18.75" customHeight="1">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3265260</v>
      </c>
      <c r="BO5" s="430"/>
      <c r="BP5" s="430"/>
      <c r="BQ5" s="430"/>
      <c r="BR5" s="430"/>
      <c r="BS5" s="430"/>
      <c r="BT5" s="430"/>
      <c r="BU5" s="431"/>
      <c r="BV5" s="429">
        <v>3386557</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86.8</v>
      </c>
      <c r="CU5" s="427"/>
      <c r="CV5" s="427"/>
      <c r="CW5" s="427"/>
      <c r="CX5" s="427"/>
      <c r="CY5" s="427"/>
      <c r="CZ5" s="427"/>
      <c r="DA5" s="428"/>
      <c r="DB5" s="426">
        <v>89.1</v>
      </c>
      <c r="DC5" s="427"/>
      <c r="DD5" s="427"/>
      <c r="DE5" s="427"/>
      <c r="DF5" s="427"/>
      <c r="DG5" s="427"/>
      <c r="DH5" s="427"/>
      <c r="DI5" s="428"/>
      <c r="DJ5" s="186"/>
      <c r="DK5" s="186"/>
      <c r="DL5" s="186"/>
      <c r="DM5" s="186"/>
      <c r="DN5" s="186"/>
      <c r="DO5" s="186"/>
    </row>
    <row r="6" spans="1:119" ht="18.75" customHeight="1">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92188</v>
      </c>
      <c r="BO6" s="430"/>
      <c r="BP6" s="430"/>
      <c r="BQ6" s="430"/>
      <c r="BR6" s="430"/>
      <c r="BS6" s="430"/>
      <c r="BT6" s="430"/>
      <c r="BU6" s="431"/>
      <c r="BV6" s="429">
        <v>75793</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89.3</v>
      </c>
      <c r="CU6" s="467"/>
      <c r="CV6" s="467"/>
      <c r="CW6" s="467"/>
      <c r="CX6" s="467"/>
      <c r="CY6" s="467"/>
      <c r="CZ6" s="467"/>
      <c r="DA6" s="468"/>
      <c r="DB6" s="466">
        <v>92.7</v>
      </c>
      <c r="DC6" s="467"/>
      <c r="DD6" s="467"/>
      <c r="DE6" s="467"/>
      <c r="DF6" s="467"/>
      <c r="DG6" s="467"/>
      <c r="DH6" s="467"/>
      <c r="DI6" s="468"/>
      <c r="DJ6" s="186"/>
      <c r="DK6" s="186"/>
      <c r="DL6" s="186"/>
      <c r="DM6" s="186"/>
      <c r="DN6" s="186"/>
      <c r="DO6" s="186"/>
    </row>
    <row r="7" spans="1:119" ht="18.75" customHeight="1">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94</v>
      </c>
      <c r="AV7" s="462"/>
      <c r="AW7" s="462"/>
      <c r="AX7" s="462"/>
      <c r="AY7" s="463" t="s">
        <v>105</v>
      </c>
      <c r="AZ7" s="464"/>
      <c r="BA7" s="464"/>
      <c r="BB7" s="464"/>
      <c r="BC7" s="464"/>
      <c r="BD7" s="464"/>
      <c r="BE7" s="464"/>
      <c r="BF7" s="464"/>
      <c r="BG7" s="464"/>
      <c r="BH7" s="464"/>
      <c r="BI7" s="464"/>
      <c r="BJ7" s="464"/>
      <c r="BK7" s="464"/>
      <c r="BL7" s="464"/>
      <c r="BM7" s="465"/>
      <c r="BN7" s="429">
        <v>23977</v>
      </c>
      <c r="BO7" s="430"/>
      <c r="BP7" s="430"/>
      <c r="BQ7" s="430"/>
      <c r="BR7" s="430"/>
      <c r="BS7" s="430"/>
      <c r="BT7" s="430"/>
      <c r="BU7" s="431"/>
      <c r="BV7" s="429">
        <v>12839</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2089456</v>
      </c>
      <c r="CU7" s="430"/>
      <c r="CV7" s="430"/>
      <c r="CW7" s="430"/>
      <c r="CX7" s="430"/>
      <c r="CY7" s="430"/>
      <c r="CZ7" s="430"/>
      <c r="DA7" s="431"/>
      <c r="DB7" s="429">
        <v>2082656</v>
      </c>
      <c r="DC7" s="430"/>
      <c r="DD7" s="430"/>
      <c r="DE7" s="430"/>
      <c r="DF7" s="430"/>
      <c r="DG7" s="430"/>
      <c r="DH7" s="430"/>
      <c r="DI7" s="431"/>
      <c r="DJ7" s="186"/>
      <c r="DK7" s="186"/>
      <c r="DL7" s="186"/>
      <c r="DM7" s="186"/>
      <c r="DN7" s="186"/>
      <c r="DO7" s="186"/>
    </row>
    <row r="8" spans="1:119" ht="18.75" customHeight="1" thickBot="1">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94</v>
      </c>
      <c r="AV8" s="462"/>
      <c r="AW8" s="462"/>
      <c r="AX8" s="462"/>
      <c r="AY8" s="463" t="s">
        <v>108</v>
      </c>
      <c r="AZ8" s="464"/>
      <c r="BA8" s="464"/>
      <c r="BB8" s="464"/>
      <c r="BC8" s="464"/>
      <c r="BD8" s="464"/>
      <c r="BE8" s="464"/>
      <c r="BF8" s="464"/>
      <c r="BG8" s="464"/>
      <c r="BH8" s="464"/>
      <c r="BI8" s="464"/>
      <c r="BJ8" s="464"/>
      <c r="BK8" s="464"/>
      <c r="BL8" s="464"/>
      <c r="BM8" s="465"/>
      <c r="BN8" s="429">
        <v>68211</v>
      </c>
      <c r="BO8" s="430"/>
      <c r="BP8" s="430"/>
      <c r="BQ8" s="430"/>
      <c r="BR8" s="430"/>
      <c r="BS8" s="430"/>
      <c r="BT8" s="430"/>
      <c r="BU8" s="431"/>
      <c r="BV8" s="429">
        <v>62954</v>
      </c>
      <c r="BW8" s="430"/>
      <c r="BX8" s="430"/>
      <c r="BY8" s="430"/>
      <c r="BZ8" s="430"/>
      <c r="CA8" s="430"/>
      <c r="CB8" s="430"/>
      <c r="CC8" s="431"/>
      <c r="CD8" s="432" t="s">
        <v>109</v>
      </c>
      <c r="CE8" s="433"/>
      <c r="CF8" s="433"/>
      <c r="CG8" s="433"/>
      <c r="CH8" s="433"/>
      <c r="CI8" s="433"/>
      <c r="CJ8" s="433"/>
      <c r="CK8" s="433"/>
      <c r="CL8" s="433"/>
      <c r="CM8" s="433"/>
      <c r="CN8" s="433"/>
      <c r="CO8" s="433"/>
      <c r="CP8" s="433"/>
      <c r="CQ8" s="433"/>
      <c r="CR8" s="433"/>
      <c r="CS8" s="434"/>
      <c r="CT8" s="469">
        <v>0.17</v>
      </c>
      <c r="CU8" s="470"/>
      <c r="CV8" s="470"/>
      <c r="CW8" s="470"/>
      <c r="CX8" s="470"/>
      <c r="CY8" s="470"/>
      <c r="CZ8" s="470"/>
      <c r="DA8" s="471"/>
      <c r="DB8" s="469">
        <v>0.17</v>
      </c>
      <c r="DC8" s="470"/>
      <c r="DD8" s="470"/>
      <c r="DE8" s="470"/>
      <c r="DF8" s="470"/>
      <c r="DG8" s="470"/>
      <c r="DH8" s="470"/>
      <c r="DI8" s="471"/>
      <c r="DJ8" s="186"/>
      <c r="DK8" s="186"/>
      <c r="DL8" s="186"/>
      <c r="DM8" s="186"/>
      <c r="DN8" s="186"/>
      <c r="DO8" s="186"/>
    </row>
    <row r="9" spans="1:119" ht="18.75" customHeight="1" thickBot="1">
      <c r="A9" s="187"/>
      <c r="B9" s="423" t="s">
        <v>110</v>
      </c>
      <c r="C9" s="424"/>
      <c r="D9" s="424"/>
      <c r="E9" s="424"/>
      <c r="F9" s="424"/>
      <c r="G9" s="424"/>
      <c r="H9" s="424"/>
      <c r="I9" s="424"/>
      <c r="J9" s="424"/>
      <c r="K9" s="472"/>
      <c r="L9" s="473" t="s">
        <v>111</v>
      </c>
      <c r="M9" s="474"/>
      <c r="N9" s="474"/>
      <c r="O9" s="474"/>
      <c r="P9" s="474"/>
      <c r="Q9" s="475"/>
      <c r="R9" s="476">
        <v>4072</v>
      </c>
      <c r="S9" s="477"/>
      <c r="T9" s="477"/>
      <c r="U9" s="477"/>
      <c r="V9" s="478"/>
      <c r="W9" s="386" t="s">
        <v>112</v>
      </c>
      <c r="X9" s="387"/>
      <c r="Y9" s="387"/>
      <c r="Z9" s="387"/>
      <c r="AA9" s="387"/>
      <c r="AB9" s="387"/>
      <c r="AC9" s="387"/>
      <c r="AD9" s="387"/>
      <c r="AE9" s="387"/>
      <c r="AF9" s="387"/>
      <c r="AG9" s="387"/>
      <c r="AH9" s="387"/>
      <c r="AI9" s="387"/>
      <c r="AJ9" s="387"/>
      <c r="AK9" s="387"/>
      <c r="AL9" s="388"/>
      <c r="AM9" s="458" t="s">
        <v>113</v>
      </c>
      <c r="AN9" s="459"/>
      <c r="AO9" s="459"/>
      <c r="AP9" s="459"/>
      <c r="AQ9" s="459"/>
      <c r="AR9" s="459"/>
      <c r="AS9" s="459"/>
      <c r="AT9" s="460"/>
      <c r="AU9" s="461" t="s">
        <v>94</v>
      </c>
      <c r="AV9" s="462"/>
      <c r="AW9" s="462"/>
      <c r="AX9" s="462"/>
      <c r="AY9" s="463" t="s">
        <v>114</v>
      </c>
      <c r="AZ9" s="464"/>
      <c r="BA9" s="464"/>
      <c r="BB9" s="464"/>
      <c r="BC9" s="464"/>
      <c r="BD9" s="464"/>
      <c r="BE9" s="464"/>
      <c r="BF9" s="464"/>
      <c r="BG9" s="464"/>
      <c r="BH9" s="464"/>
      <c r="BI9" s="464"/>
      <c r="BJ9" s="464"/>
      <c r="BK9" s="464"/>
      <c r="BL9" s="464"/>
      <c r="BM9" s="465"/>
      <c r="BN9" s="429">
        <v>5257</v>
      </c>
      <c r="BO9" s="430"/>
      <c r="BP9" s="430"/>
      <c r="BQ9" s="430"/>
      <c r="BR9" s="430"/>
      <c r="BS9" s="430"/>
      <c r="BT9" s="430"/>
      <c r="BU9" s="431"/>
      <c r="BV9" s="429">
        <v>-4544</v>
      </c>
      <c r="BW9" s="430"/>
      <c r="BX9" s="430"/>
      <c r="BY9" s="430"/>
      <c r="BZ9" s="430"/>
      <c r="CA9" s="430"/>
      <c r="CB9" s="430"/>
      <c r="CC9" s="431"/>
      <c r="CD9" s="432" t="s">
        <v>115</v>
      </c>
      <c r="CE9" s="433"/>
      <c r="CF9" s="433"/>
      <c r="CG9" s="433"/>
      <c r="CH9" s="433"/>
      <c r="CI9" s="433"/>
      <c r="CJ9" s="433"/>
      <c r="CK9" s="433"/>
      <c r="CL9" s="433"/>
      <c r="CM9" s="433"/>
      <c r="CN9" s="433"/>
      <c r="CO9" s="433"/>
      <c r="CP9" s="433"/>
      <c r="CQ9" s="433"/>
      <c r="CR9" s="433"/>
      <c r="CS9" s="434"/>
      <c r="CT9" s="426">
        <v>16.600000000000001</v>
      </c>
      <c r="CU9" s="427"/>
      <c r="CV9" s="427"/>
      <c r="CW9" s="427"/>
      <c r="CX9" s="427"/>
      <c r="CY9" s="427"/>
      <c r="CZ9" s="427"/>
      <c r="DA9" s="428"/>
      <c r="DB9" s="426">
        <v>15.6</v>
      </c>
      <c r="DC9" s="427"/>
      <c r="DD9" s="427"/>
      <c r="DE9" s="427"/>
      <c r="DF9" s="427"/>
      <c r="DG9" s="427"/>
      <c r="DH9" s="427"/>
      <c r="DI9" s="428"/>
      <c r="DJ9" s="186"/>
      <c r="DK9" s="186"/>
      <c r="DL9" s="186"/>
      <c r="DM9" s="186"/>
      <c r="DN9" s="186"/>
      <c r="DO9" s="186"/>
    </row>
    <row r="10" spans="1:119" ht="18.75" customHeight="1" thickBot="1">
      <c r="A10" s="187"/>
      <c r="B10" s="423"/>
      <c r="C10" s="424"/>
      <c r="D10" s="424"/>
      <c r="E10" s="424"/>
      <c r="F10" s="424"/>
      <c r="G10" s="424"/>
      <c r="H10" s="424"/>
      <c r="I10" s="424"/>
      <c r="J10" s="424"/>
      <c r="K10" s="472"/>
      <c r="L10" s="479" t="s">
        <v>116</v>
      </c>
      <c r="M10" s="459"/>
      <c r="N10" s="459"/>
      <c r="O10" s="459"/>
      <c r="P10" s="459"/>
      <c r="Q10" s="460"/>
      <c r="R10" s="480">
        <v>4377</v>
      </c>
      <c r="S10" s="481"/>
      <c r="T10" s="481"/>
      <c r="U10" s="481"/>
      <c r="V10" s="482"/>
      <c r="W10" s="417"/>
      <c r="X10" s="418"/>
      <c r="Y10" s="418"/>
      <c r="Z10" s="418"/>
      <c r="AA10" s="418"/>
      <c r="AB10" s="418"/>
      <c r="AC10" s="418"/>
      <c r="AD10" s="418"/>
      <c r="AE10" s="418"/>
      <c r="AF10" s="418"/>
      <c r="AG10" s="418"/>
      <c r="AH10" s="418"/>
      <c r="AI10" s="418"/>
      <c r="AJ10" s="418"/>
      <c r="AK10" s="418"/>
      <c r="AL10" s="421"/>
      <c r="AM10" s="458" t="s">
        <v>117</v>
      </c>
      <c r="AN10" s="459"/>
      <c r="AO10" s="459"/>
      <c r="AP10" s="459"/>
      <c r="AQ10" s="459"/>
      <c r="AR10" s="459"/>
      <c r="AS10" s="459"/>
      <c r="AT10" s="460"/>
      <c r="AU10" s="461" t="s">
        <v>118</v>
      </c>
      <c r="AV10" s="462"/>
      <c r="AW10" s="462"/>
      <c r="AX10" s="462"/>
      <c r="AY10" s="463" t="s">
        <v>119</v>
      </c>
      <c r="AZ10" s="464"/>
      <c r="BA10" s="464"/>
      <c r="BB10" s="464"/>
      <c r="BC10" s="464"/>
      <c r="BD10" s="464"/>
      <c r="BE10" s="464"/>
      <c r="BF10" s="464"/>
      <c r="BG10" s="464"/>
      <c r="BH10" s="464"/>
      <c r="BI10" s="464"/>
      <c r="BJ10" s="464"/>
      <c r="BK10" s="464"/>
      <c r="BL10" s="464"/>
      <c r="BM10" s="465"/>
      <c r="BN10" s="429">
        <v>813</v>
      </c>
      <c r="BO10" s="430"/>
      <c r="BP10" s="430"/>
      <c r="BQ10" s="430"/>
      <c r="BR10" s="430"/>
      <c r="BS10" s="430"/>
      <c r="BT10" s="430"/>
      <c r="BU10" s="431"/>
      <c r="BV10" s="429">
        <v>893</v>
      </c>
      <c r="BW10" s="430"/>
      <c r="BX10" s="430"/>
      <c r="BY10" s="430"/>
      <c r="BZ10" s="430"/>
      <c r="CA10" s="430"/>
      <c r="CB10" s="430"/>
      <c r="CC10" s="43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3"/>
      <c r="C11" s="424"/>
      <c r="D11" s="424"/>
      <c r="E11" s="424"/>
      <c r="F11" s="424"/>
      <c r="G11" s="424"/>
      <c r="H11" s="424"/>
      <c r="I11" s="424"/>
      <c r="J11" s="424"/>
      <c r="K11" s="472"/>
      <c r="L11" s="483" t="s">
        <v>121</v>
      </c>
      <c r="M11" s="484"/>
      <c r="N11" s="484"/>
      <c r="O11" s="484"/>
      <c r="P11" s="484"/>
      <c r="Q11" s="485"/>
      <c r="R11" s="486" t="s">
        <v>122</v>
      </c>
      <c r="S11" s="487"/>
      <c r="T11" s="487"/>
      <c r="U11" s="487"/>
      <c r="V11" s="488"/>
      <c r="W11" s="417"/>
      <c r="X11" s="418"/>
      <c r="Y11" s="418"/>
      <c r="Z11" s="418"/>
      <c r="AA11" s="418"/>
      <c r="AB11" s="418"/>
      <c r="AC11" s="418"/>
      <c r="AD11" s="418"/>
      <c r="AE11" s="418"/>
      <c r="AF11" s="418"/>
      <c r="AG11" s="418"/>
      <c r="AH11" s="418"/>
      <c r="AI11" s="418"/>
      <c r="AJ11" s="418"/>
      <c r="AK11" s="418"/>
      <c r="AL11" s="421"/>
      <c r="AM11" s="458" t="s">
        <v>123</v>
      </c>
      <c r="AN11" s="459"/>
      <c r="AO11" s="459"/>
      <c r="AP11" s="459"/>
      <c r="AQ11" s="459"/>
      <c r="AR11" s="459"/>
      <c r="AS11" s="459"/>
      <c r="AT11" s="460"/>
      <c r="AU11" s="461" t="s">
        <v>124</v>
      </c>
      <c r="AV11" s="462"/>
      <c r="AW11" s="462"/>
      <c r="AX11" s="462"/>
      <c r="AY11" s="463" t="s">
        <v>125</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126</v>
      </c>
      <c r="CE11" s="433"/>
      <c r="CF11" s="433"/>
      <c r="CG11" s="433"/>
      <c r="CH11" s="433"/>
      <c r="CI11" s="433"/>
      <c r="CJ11" s="433"/>
      <c r="CK11" s="433"/>
      <c r="CL11" s="433"/>
      <c r="CM11" s="433"/>
      <c r="CN11" s="433"/>
      <c r="CO11" s="433"/>
      <c r="CP11" s="433"/>
      <c r="CQ11" s="433"/>
      <c r="CR11" s="433"/>
      <c r="CS11" s="434"/>
      <c r="CT11" s="469" t="s">
        <v>127</v>
      </c>
      <c r="CU11" s="470"/>
      <c r="CV11" s="470"/>
      <c r="CW11" s="470"/>
      <c r="CX11" s="470"/>
      <c r="CY11" s="470"/>
      <c r="CZ11" s="470"/>
      <c r="DA11" s="471"/>
      <c r="DB11" s="469" t="s">
        <v>127</v>
      </c>
      <c r="DC11" s="470"/>
      <c r="DD11" s="470"/>
      <c r="DE11" s="470"/>
      <c r="DF11" s="470"/>
      <c r="DG11" s="470"/>
      <c r="DH11" s="470"/>
      <c r="DI11" s="471"/>
      <c r="DJ11" s="186"/>
      <c r="DK11" s="186"/>
      <c r="DL11" s="186"/>
      <c r="DM11" s="186"/>
      <c r="DN11" s="186"/>
      <c r="DO11" s="186"/>
    </row>
    <row r="12" spans="1:119" ht="18.75" customHeight="1">
      <c r="A12" s="187"/>
      <c r="B12" s="489" t="s">
        <v>128</v>
      </c>
      <c r="C12" s="490"/>
      <c r="D12" s="490"/>
      <c r="E12" s="490"/>
      <c r="F12" s="490"/>
      <c r="G12" s="490"/>
      <c r="H12" s="490"/>
      <c r="I12" s="490"/>
      <c r="J12" s="490"/>
      <c r="K12" s="491"/>
      <c r="L12" s="498" t="s">
        <v>129</v>
      </c>
      <c r="M12" s="499"/>
      <c r="N12" s="499"/>
      <c r="O12" s="499"/>
      <c r="P12" s="499"/>
      <c r="Q12" s="500"/>
      <c r="R12" s="501">
        <v>3920</v>
      </c>
      <c r="S12" s="502"/>
      <c r="T12" s="502"/>
      <c r="U12" s="502"/>
      <c r="V12" s="503"/>
      <c r="W12" s="504" t="s">
        <v>1</v>
      </c>
      <c r="X12" s="462"/>
      <c r="Y12" s="462"/>
      <c r="Z12" s="462"/>
      <c r="AA12" s="462"/>
      <c r="AB12" s="505"/>
      <c r="AC12" s="506" t="s">
        <v>130</v>
      </c>
      <c r="AD12" s="507"/>
      <c r="AE12" s="507"/>
      <c r="AF12" s="507"/>
      <c r="AG12" s="508"/>
      <c r="AH12" s="506" t="s">
        <v>131</v>
      </c>
      <c r="AI12" s="507"/>
      <c r="AJ12" s="507"/>
      <c r="AK12" s="507"/>
      <c r="AL12" s="509"/>
      <c r="AM12" s="458" t="s">
        <v>132</v>
      </c>
      <c r="AN12" s="459"/>
      <c r="AO12" s="459"/>
      <c r="AP12" s="459"/>
      <c r="AQ12" s="459"/>
      <c r="AR12" s="459"/>
      <c r="AS12" s="459"/>
      <c r="AT12" s="460"/>
      <c r="AU12" s="461" t="s">
        <v>133</v>
      </c>
      <c r="AV12" s="462"/>
      <c r="AW12" s="462"/>
      <c r="AX12" s="462"/>
      <c r="AY12" s="463" t="s">
        <v>134</v>
      </c>
      <c r="AZ12" s="464"/>
      <c r="BA12" s="464"/>
      <c r="BB12" s="464"/>
      <c r="BC12" s="464"/>
      <c r="BD12" s="464"/>
      <c r="BE12" s="464"/>
      <c r="BF12" s="464"/>
      <c r="BG12" s="464"/>
      <c r="BH12" s="464"/>
      <c r="BI12" s="464"/>
      <c r="BJ12" s="464"/>
      <c r="BK12" s="464"/>
      <c r="BL12" s="464"/>
      <c r="BM12" s="465"/>
      <c r="BN12" s="429">
        <v>50000</v>
      </c>
      <c r="BO12" s="430"/>
      <c r="BP12" s="430"/>
      <c r="BQ12" s="430"/>
      <c r="BR12" s="430"/>
      <c r="BS12" s="430"/>
      <c r="BT12" s="430"/>
      <c r="BU12" s="431"/>
      <c r="BV12" s="429">
        <v>65000</v>
      </c>
      <c r="BW12" s="430"/>
      <c r="BX12" s="430"/>
      <c r="BY12" s="430"/>
      <c r="BZ12" s="430"/>
      <c r="CA12" s="430"/>
      <c r="CB12" s="430"/>
      <c r="CC12" s="431"/>
      <c r="CD12" s="432" t="s">
        <v>135</v>
      </c>
      <c r="CE12" s="433"/>
      <c r="CF12" s="433"/>
      <c r="CG12" s="433"/>
      <c r="CH12" s="433"/>
      <c r="CI12" s="433"/>
      <c r="CJ12" s="433"/>
      <c r="CK12" s="433"/>
      <c r="CL12" s="433"/>
      <c r="CM12" s="433"/>
      <c r="CN12" s="433"/>
      <c r="CO12" s="433"/>
      <c r="CP12" s="433"/>
      <c r="CQ12" s="433"/>
      <c r="CR12" s="433"/>
      <c r="CS12" s="434"/>
      <c r="CT12" s="469" t="s">
        <v>136</v>
      </c>
      <c r="CU12" s="470"/>
      <c r="CV12" s="470"/>
      <c r="CW12" s="470"/>
      <c r="CX12" s="470"/>
      <c r="CY12" s="470"/>
      <c r="CZ12" s="470"/>
      <c r="DA12" s="471"/>
      <c r="DB12" s="469" t="s">
        <v>136</v>
      </c>
      <c r="DC12" s="470"/>
      <c r="DD12" s="470"/>
      <c r="DE12" s="470"/>
      <c r="DF12" s="470"/>
      <c r="DG12" s="470"/>
      <c r="DH12" s="470"/>
      <c r="DI12" s="471"/>
      <c r="DJ12" s="186"/>
      <c r="DK12" s="186"/>
      <c r="DL12" s="186"/>
      <c r="DM12" s="186"/>
      <c r="DN12" s="186"/>
      <c r="DO12" s="186"/>
    </row>
    <row r="13" spans="1:119" ht="18.75" customHeight="1">
      <c r="A13" s="187"/>
      <c r="B13" s="492"/>
      <c r="C13" s="493"/>
      <c r="D13" s="493"/>
      <c r="E13" s="493"/>
      <c r="F13" s="493"/>
      <c r="G13" s="493"/>
      <c r="H13" s="493"/>
      <c r="I13" s="493"/>
      <c r="J13" s="493"/>
      <c r="K13" s="494"/>
      <c r="L13" s="197"/>
      <c r="M13" s="520" t="s">
        <v>137</v>
      </c>
      <c r="N13" s="521"/>
      <c r="O13" s="521"/>
      <c r="P13" s="521"/>
      <c r="Q13" s="522"/>
      <c r="R13" s="513">
        <v>3866</v>
      </c>
      <c r="S13" s="514"/>
      <c r="T13" s="514"/>
      <c r="U13" s="514"/>
      <c r="V13" s="515"/>
      <c r="W13" s="445" t="s">
        <v>138</v>
      </c>
      <c r="X13" s="446"/>
      <c r="Y13" s="446"/>
      <c r="Z13" s="446"/>
      <c r="AA13" s="446"/>
      <c r="AB13" s="436"/>
      <c r="AC13" s="480">
        <v>291</v>
      </c>
      <c r="AD13" s="481"/>
      <c r="AE13" s="481"/>
      <c r="AF13" s="481"/>
      <c r="AG13" s="523"/>
      <c r="AH13" s="480">
        <v>455</v>
      </c>
      <c r="AI13" s="481"/>
      <c r="AJ13" s="481"/>
      <c r="AK13" s="481"/>
      <c r="AL13" s="482"/>
      <c r="AM13" s="458" t="s">
        <v>139</v>
      </c>
      <c r="AN13" s="459"/>
      <c r="AO13" s="459"/>
      <c r="AP13" s="459"/>
      <c r="AQ13" s="459"/>
      <c r="AR13" s="459"/>
      <c r="AS13" s="459"/>
      <c r="AT13" s="460"/>
      <c r="AU13" s="461" t="s">
        <v>140</v>
      </c>
      <c r="AV13" s="462"/>
      <c r="AW13" s="462"/>
      <c r="AX13" s="462"/>
      <c r="AY13" s="463" t="s">
        <v>141</v>
      </c>
      <c r="AZ13" s="464"/>
      <c r="BA13" s="464"/>
      <c r="BB13" s="464"/>
      <c r="BC13" s="464"/>
      <c r="BD13" s="464"/>
      <c r="BE13" s="464"/>
      <c r="BF13" s="464"/>
      <c r="BG13" s="464"/>
      <c r="BH13" s="464"/>
      <c r="BI13" s="464"/>
      <c r="BJ13" s="464"/>
      <c r="BK13" s="464"/>
      <c r="BL13" s="464"/>
      <c r="BM13" s="465"/>
      <c r="BN13" s="429">
        <v>-43930</v>
      </c>
      <c r="BO13" s="430"/>
      <c r="BP13" s="430"/>
      <c r="BQ13" s="430"/>
      <c r="BR13" s="430"/>
      <c r="BS13" s="430"/>
      <c r="BT13" s="430"/>
      <c r="BU13" s="431"/>
      <c r="BV13" s="429">
        <v>-68651</v>
      </c>
      <c r="BW13" s="430"/>
      <c r="BX13" s="430"/>
      <c r="BY13" s="430"/>
      <c r="BZ13" s="430"/>
      <c r="CA13" s="430"/>
      <c r="CB13" s="430"/>
      <c r="CC13" s="431"/>
      <c r="CD13" s="432" t="s">
        <v>142</v>
      </c>
      <c r="CE13" s="433"/>
      <c r="CF13" s="433"/>
      <c r="CG13" s="433"/>
      <c r="CH13" s="433"/>
      <c r="CI13" s="433"/>
      <c r="CJ13" s="433"/>
      <c r="CK13" s="433"/>
      <c r="CL13" s="433"/>
      <c r="CM13" s="433"/>
      <c r="CN13" s="433"/>
      <c r="CO13" s="433"/>
      <c r="CP13" s="433"/>
      <c r="CQ13" s="433"/>
      <c r="CR13" s="433"/>
      <c r="CS13" s="434"/>
      <c r="CT13" s="426">
        <v>4.8</v>
      </c>
      <c r="CU13" s="427"/>
      <c r="CV13" s="427"/>
      <c r="CW13" s="427"/>
      <c r="CX13" s="427"/>
      <c r="CY13" s="427"/>
      <c r="CZ13" s="427"/>
      <c r="DA13" s="428"/>
      <c r="DB13" s="426">
        <v>4.3</v>
      </c>
      <c r="DC13" s="427"/>
      <c r="DD13" s="427"/>
      <c r="DE13" s="427"/>
      <c r="DF13" s="427"/>
      <c r="DG13" s="427"/>
      <c r="DH13" s="427"/>
      <c r="DI13" s="428"/>
      <c r="DJ13" s="186"/>
      <c r="DK13" s="186"/>
      <c r="DL13" s="186"/>
      <c r="DM13" s="186"/>
      <c r="DN13" s="186"/>
      <c r="DO13" s="186"/>
    </row>
    <row r="14" spans="1:119" ht="18.75" customHeight="1" thickBot="1">
      <c r="A14" s="187"/>
      <c r="B14" s="492"/>
      <c r="C14" s="493"/>
      <c r="D14" s="493"/>
      <c r="E14" s="493"/>
      <c r="F14" s="493"/>
      <c r="G14" s="493"/>
      <c r="H14" s="493"/>
      <c r="I14" s="493"/>
      <c r="J14" s="493"/>
      <c r="K14" s="494"/>
      <c r="L14" s="510" t="s">
        <v>143</v>
      </c>
      <c r="M14" s="511"/>
      <c r="N14" s="511"/>
      <c r="O14" s="511"/>
      <c r="P14" s="511"/>
      <c r="Q14" s="512"/>
      <c r="R14" s="513">
        <v>4002</v>
      </c>
      <c r="S14" s="514"/>
      <c r="T14" s="514"/>
      <c r="U14" s="514"/>
      <c r="V14" s="515"/>
      <c r="W14" s="419"/>
      <c r="X14" s="420"/>
      <c r="Y14" s="420"/>
      <c r="Z14" s="420"/>
      <c r="AA14" s="420"/>
      <c r="AB14" s="409"/>
      <c r="AC14" s="516">
        <v>16.2</v>
      </c>
      <c r="AD14" s="517"/>
      <c r="AE14" s="517"/>
      <c r="AF14" s="517"/>
      <c r="AG14" s="518"/>
      <c r="AH14" s="516">
        <v>22.5</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144</v>
      </c>
      <c r="CE14" s="525"/>
      <c r="CF14" s="525"/>
      <c r="CG14" s="525"/>
      <c r="CH14" s="525"/>
      <c r="CI14" s="525"/>
      <c r="CJ14" s="525"/>
      <c r="CK14" s="525"/>
      <c r="CL14" s="525"/>
      <c r="CM14" s="525"/>
      <c r="CN14" s="525"/>
      <c r="CO14" s="525"/>
      <c r="CP14" s="525"/>
      <c r="CQ14" s="525"/>
      <c r="CR14" s="525"/>
      <c r="CS14" s="526"/>
      <c r="CT14" s="527">
        <v>11.1</v>
      </c>
      <c r="CU14" s="528"/>
      <c r="CV14" s="528"/>
      <c r="CW14" s="528"/>
      <c r="CX14" s="528"/>
      <c r="CY14" s="528"/>
      <c r="CZ14" s="528"/>
      <c r="DA14" s="529"/>
      <c r="DB14" s="527">
        <v>8</v>
      </c>
      <c r="DC14" s="528"/>
      <c r="DD14" s="528"/>
      <c r="DE14" s="528"/>
      <c r="DF14" s="528"/>
      <c r="DG14" s="528"/>
      <c r="DH14" s="528"/>
      <c r="DI14" s="529"/>
      <c r="DJ14" s="186"/>
      <c r="DK14" s="186"/>
      <c r="DL14" s="186"/>
      <c r="DM14" s="186"/>
      <c r="DN14" s="186"/>
      <c r="DO14" s="186"/>
    </row>
    <row r="15" spans="1:119" ht="18.75" customHeight="1">
      <c r="A15" s="187"/>
      <c r="B15" s="492"/>
      <c r="C15" s="493"/>
      <c r="D15" s="493"/>
      <c r="E15" s="493"/>
      <c r="F15" s="493"/>
      <c r="G15" s="493"/>
      <c r="H15" s="493"/>
      <c r="I15" s="493"/>
      <c r="J15" s="493"/>
      <c r="K15" s="494"/>
      <c r="L15" s="197"/>
      <c r="M15" s="520" t="s">
        <v>137</v>
      </c>
      <c r="N15" s="521"/>
      <c r="O15" s="521"/>
      <c r="P15" s="521"/>
      <c r="Q15" s="522"/>
      <c r="R15" s="513">
        <v>3949</v>
      </c>
      <c r="S15" s="514"/>
      <c r="T15" s="514"/>
      <c r="U15" s="514"/>
      <c r="V15" s="515"/>
      <c r="W15" s="445" t="s">
        <v>145</v>
      </c>
      <c r="X15" s="446"/>
      <c r="Y15" s="446"/>
      <c r="Z15" s="446"/>
      <c r="AA15" s="446"/>
      <c r="AB15" s="436"/>
      <c r="AC15" s="480">
        <v>335</v>
      </c>
      <c r="AD15" s="481"/>
      <c r="AE15" s="481"/>
      <c r="AF15" s="481"/>
      <c r="AG15" s="523"/>
      <c r="AH15" s="480">
        <v>367</v>
      </c>
      <c r="AI15" s="481"/>
      <c r="AJ15" s="481"/>
      <c r="AK15" s="481"/>
      <c r="AL15" s="482"/>
      <c r="AM15" s="458"/>
      <c r="AN15" s="459"/>
      <c r="AO15" s="459"/>
      <c r="AP15" s="459"/>
      <c r="AQ15" s="459"/>
      <c r="AR15" s="459"/>
      <c r="AS15" s="459"/>
      <c r="AT15" s="460"/>
      <c r="AU15" s="461"/>
      <c r="AV15" s="462"/>
      <c r="AW15" s="462"/>
      <c r="AX15" s="462"/>
      <c r="AY15" s="389" t="s">
        <v>146</v>
      </c>
      <c r="AZ15" s="390"/>
      <c r="BA15" s="390"/>
      <c r="BB15" s="390"/>
      <c r="BC15" s="390"/>
      <c r="BD15" s="390"/>
      <c r="BE15" s="390"/>
      <c r="BF15" s="390"/>
      <c r="BG15" s="390"/>
      <c r="BH15" s="390"/>
      <c r="BI15" s="390"/>
      <c r="BJ15" s="390"/>
      <c r="BK15" s="390"/>
      <c r="BL15" s="390"/>
      <c r="BM15" s="391"/>
      <c r="BN15" s="392">
        <v>330406</v>
      </c>
      <c r="BO15" s="393"/>
      <c r="BP15" s="393"/>
      <c r="BQ15" s="393"/>
      <c r="BR15" s="393"/>
      <c r="BS15" s="393"/>
      <c r="BT15" s="393"/>
      <c r="BU15" s="394"/>
      <c r="BV15" s="392">
        <v>324779</v>
      </c>
      <c r="BW15" s="393"/>
      <c r="BX15" s="393"/>
      <c r="BY15" s="393"/>
      <c r="BZ15" s="393"/>
      <c r="CA15" s="393"/>
      <c r="CB15" s="393"/>
      <c r="CC15" s="394"/>
      <c r="CD15" s="530" t="s">
        <v>147</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2"/>
      <c r="C16" s="493"/>
      <c r="D16" s="493"/>
      <c r="E16" s="493"/>
      <c r="F16" s="493"/>
      <c r="G16" s="493"/>
      <c r="H16" s="493"/>
      <c r="I16" s="493"/>
      <c r="J16" s="493"/>
      <c r="K16" s="494"/>
      <c r="L16" s="510" t="s">
        <v>148</v>
      </c>
      <c r="M16" s="541"/>
      <c r="N16" s="541"/>
      <c r="O16" s="541"/>
      <c r="P16" s="541"/>
      <c r="Q16" s="542"/>
      <c r="R16" s="533" t="s">
        <v>149</v>
      </c>
      <c r="S16" s="534"/>
      <c r="T16" s="534"/>
      <c r="U16" s="534"/>
      <c r="V16" s="535"/>
      <c r="W16" s="419"/>
      <c r="X16" s="420"/>
      <c r="Y16" s="420"/>
      <c r="Z16" s="420"/>
      <c r="AA16" s="420"/>
      <c r="AB16" s="409"/>
      <c r="AC16" s="516">
        <v>18.7</v>
      </c>
      <c r="AD16" s="517"/>
      <c r="AE16" s="517"/>
      <c r="AF16" s="517"/>
      <c r="AG16" s="518"/>
      <c r="AH16" s="516">
        <v>18.2</v>
      </c>
      <c r="AI16" s="517"/>
      <c r="AJ16" s="517"/>
      <c r="AK16" s="517"/>
      <c r="AL16" s="519"/>
      <c r="AM16" s="458"/>
      <c r="AN16" s="459"/>
      <c r="AO16" s="459"/>
      <c r="AP16" s="459"/>
      <c r="AQ16" s="459"/>
      <c r="AR16" s="459"/>
      <c r="AS16" s="459"/>
      <c r="AT16" s="460"/>
      <c r="AU16" s="461"/>
      <c r="AV16" s="462"/>
      <c r="AW16" s="462"/>
      <c r="AX16" s="462"/>
      <c r="AY16" s="463" t="s">
        <v>150</v>
      </c>
      <c r="AZ16" s="464"/>
      <c r="BA16" s="464"/>
      <c r="BB16" s="464"/>
      <c r="BC16" s="464"/>
      <c r="BD16" s="464"/>
      <c r="BE16" s="464"/>
      <c r="BF16" s="464"/>
      <c r="BG16" s="464"/>
      <c r="BH16" s="464"/>
      <c r="BI16" s="464"/>
      <c r="BJ16" s="464"/>
      <c r="BK16" s="464"/>
      <c r="BL16" s="464"/>
      <c r="BM16" s="465"/>
      <c r="BN16" s="429">
        <v>1956239</v>
      </c>
      <c r="BO16" s="430"/>
      <c r="BP16" s="430"/>
      <c r="BQ16" s="430"/>
      <c r="BR16" s="430"/>
      <c r="BS16" s="430"/>
      <c r="BT16" s="430"/>
      <c r="BU16" s="431"/>
      <c r="BV16" s="429">
        <v>1927224</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c r="A17" s="187"/>
      <c r="B17" s="495"/>
      <c r="C17" s="496"/>
      <c r="D17" s="496"/>
      <c r="E17" s="496"/>
      <c r="F17" s="496"/>
      <c r="G17" s="496"/>
      <c r="H17" s="496"/>
      <c r="I17" s="496"/>
      <c r="J17" s="496"/>
      <c r="K17" s="497"/>
      <c r="L17" s="202"/>
      <c r="M17" s="536" t="s">
        <v>151</v>
      </c>
      <c r="N17" s="537"/>
      <c r="O17" s="537"/>
      <c r="P17" s="537"/>
      <c r="Q17" s="538"/>
      <c r="R17" s="533" t="s">
        <v>152</v>
      </c>
      <c r="S17" s="534"/>
      <c r="T17" s="534"/>
      <c r="U17" s="534"/>
      <c r="V17" s="535"/>
      <c r="W17" s="445" t="s">
        <v>153</v>
      </c>
      <c r="X17" s="446"/>
      <c r="Y17" s="446"/>
      <c r="Z17" s="446"/>
      <c r="AA17" s="446"/>
      <c r="AB17" s="436"/>
      <c r="AC17" s="480">
        <v>1165</v>
      </c>
      <c r="AD17" s="481"/>
      <c r="AE17" s="481"/>
      <c r="AF17" s="481"/>
      <c r="AG17" s="523"/>
      <c r="AH17" s="480">
        <v>1199</v>
      </c>
      <c r="AI17" s="481"/>
      <c r="AJ17" s="481"/>
      <c r="AK17" s="481"/>
      <c r="AL17" s="482"/>
      <c r="AM17" s="458"/>
      <c r="AN17" s="459"/>
      <c r="AO17" s="459"/>
      <c r="AP17" s="459"/>
      <c r="AQ17" s="459"/>
      <c r="AR17" s="459"/>
      <c r="AS17" s="459"/>
      <c r="AT17" s="460"/>
      <c r="AU17" s="461"/>
      <c r="AV17" s="462"/>
      <c r="AW17" s="462"/>
      <c r="AX17" s="462"/>
      <c r="AY17" s="463" t="s">
        <v>154</v>
      </c>
      <c r="AZ17" s="464"/>
      <c r="BA17" s="464"/>
      <c r="BB17" s="464"/>
      <c r="BC17" s="464"/>
      <c r="BD17" s="464"/>
      <c r="BE17" s="464"/>
      <c r="BF17" s="464"/>
      <c r="BG17" s="464"/>
      <c r="BH17" s="464"/>
      <c r="BI17" s="464"/>
      <c r="BJ17" s="464"/>
      <c r="BK17" s="464"/>
      <c r="BL17" s="464"/>
      <c r="BM17" s="465"/>
      <c r="BN17" s="429">
        <v>406075</v>
      </c>
      <c r="BO17" s="430"/>
      <c r="BP17" s="430"/>
      <c r="BQ17" s="430"/>
      <c r="BR17" s="430"/>
      <c r="BS17" s="430"/>
      <c r="BT17" s="430"/>
      <c r="BU17" s="431"/>
      <c r="BV17" s="429">
        <v>401000</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c r="A18" s="187"/>
      <c r="B18" s="543" t="s">
        <v>155</v>
      </c>
      <c r="C18" s="472"/>
      <c r="D18" s="472"/>
      <c r="E18" s="544"/>
      <c r="F18" s="544"/>
      <c r="G18" s="544"/>
      <c r="H18" s="544"/>
      <c r="I18" s="544"/>
      <c r="J18" s="544"/>
      <c r="K18" s="544"/>
      <c r="L18" s="545">
        <v>98.45</v>
      </c>
      <c r="M18" s="545"/>
      <c r="N18" s="545"/>
      <c r="O18" s="545"/>
      <c r="P18" s="545"/>
      <c r="Q18" s="545"/>
      <c r="R18" s="546"/>
      <c r="S18" s="546"/>
      <c r="T18" s="546"/>
      <c r="U18" s="546"/>
      <c r="V18" s="547"/>
      <c r="W18" s="447"/>
      <c r="X18" s="448"/>
      <c r="Y18" s="448"/>
      <c r="Z18" s="448"/>
      <c r="AA18" s="448"/>
      <c r="AB18" s="439"/>
      <c r="AC18" s="548">
        <v>65</v>
      </c>
      <c r="AD18" s="549"/>
      <c r="AE18" s="549"/>
      <c r="AF18" s="549"/>
      <c r="AG18" s="550"/>
      <c r="AH18" s="548">
        <v>59.3</v>
      </c>
      <c r="AI18" s="549"/>
      <c r="AJ18" s="549"/>
      <c r="AK18" s="549"/>
      <c r="AL18" s="551"/>
      <c r="AM18" s="458"/>
      <c r="AN18" s="459"/>
      <c r="AO18" s="459"/>
      <c r="AP18" s="459"/>
      <c r="AQ18" s="459"/>
      <c r="AR18" s="459"/>
      <c r="AS18" s="459"/>
      <c r="AT18" s="460"/>
      <c r="AU18" s="461"/>
      <c r="AV18" s="462"/>
      <c r="AW18" s="462"/>
      <c r="AX18" s="462"/>
      <c r="AY18" s="463" t="s">
        <v>156</v>
      </c>
      <c r="AZ18" s="464"/>
      <c r="BA18" s="464"/>
      <c r="BB18" s="464"/>
      <c r="BC18" s="464"/>
      <c r="BD18" s="464"/>
      <c r="BE18" s="464"/>
      <c r="BF18" s="464"/>
      <c r="BG18" s="464"/>
      <c r="BH18" s="464"/>
      <c r="BI18" s="464"/>
      <c r="BJ18" s="464"/>
      <c r="BK18" s="464"/>
      <c r="BL18" s="464"/>
      <c r="BM18" s="465"/>
      <c r="BN18" s="429">
        <v>1822908</v>
      </c>
      <c r="BO18" s="430"/>
      <c r="BP18" s="430"/>
      <c r="BQ18" s="430"/>
      <c r="BR18" s="430"/>
      <c r="BS18" s="430"/>
      <c r="BT18" s="430"/>
      <c r="BU18" s="431"/>
      <c r="BV18" s="429">
        <v>1856974</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c r="A19" s="187"/>
      <c r="B19" s="543" t="s">
        <v>157</v>
      </c>
      <c r="C19" s="472"/>
      <c r="D19" s="472"/>
      <c r="E19" s="544"/>
      <c r="F19" s="544"/>
      <c r="G19" s="544"/>
      <c r="H19" s="544"/>
      <c r="I19" s="544"/>
      <c r="J19" s="544"/>
      <c r="K19" s="544"/>
      <c r="L19" s="552">
        <v>41</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158</v>
      </c>
      <c r="AZ19" s="464"/>
      <c r="BA19" s="464"/>
      <c r="BB19" s="464"/>
      <c r="BC19" s="464"/>
      <c r="BD19" s="464"/>
      <c r="BE19" s="464"/>
      <c r="BF19" s="464"/>
      <c r="BG19" s="464"/>
      <c r="BH19" s="464"/>
      <c r="BI19" s="464"/>
      <c r="BJ19" s="464"/>
      <c r="BK19" s="464"/>
      <c r="BL19" s="464"/>
      <c r="BM19" s="465"/>
      <c r="BN19" s="429">
        <v>2350672</v>
      </c>
      <c r="BO19" s="430"/>
      <c r="BP19" s="430"/>
      <c r="BQ19" s="430"/>
      <c r="BR19" s="430"/>
      <c r="BS19" s="430"/>
      <c r="BT19" s="430"/>
      <c r="BU19" s="431"/>
      <c r="BV19" s="429">
        <v>2360159</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c r="A20" s="187"/>
      <c r="B20" s="543" t="s">
        <v>159</v>
      </c>
      <c r="C20" s="472"/>
      <c r="D20" s="472"/>
      <c r="E20" s="544"/>
      <c r="F20" s="544"/>
      <c r="G20" s="544"/>
      <c r="H20" s="544"/>
      <c r="I20" s="544"/>
      <c r="J20" s="544"/>
      <c r="K20" s="544"/>
      <c r="L20" s="552">
        <v>1675</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c r="A21" s="187"/>
      <c r="B21" s="563" t="s">
        <v>160</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c r="A22" s="187"/>
      <c r="B22" s="566" t="s">
        <v>161</v>
      </c>
      <c r="C22" s="567"/>
      <c r="D22" s="568"/>
      <c r="E22" s="441" t="s">
        <v>1</v>
      </c>
      <c r="F22" s="446"/>
      <c r="G22" s="446"/>
      <c r="H22" s="446"/>
      <c r="I22" s="446"/>
      <c r="J22" s="446"/>
      <c r="K22" s="436"/>
      <c r="L22" s="441" t="s">
        <v>162</v>
      </c>
      <c r="M22" s="446"/>
      <c r="N22" s="446"/>
      <c r="O22" s="446"/>
      <c r="P22" s="436"/>
      <c r="Q22" s="575" t="s">
        <v>163</v>
      </c>
      <c r="R22" s="576"/>
      <c r="S22" s="576"/>
      <c r="T22" s="576"/>
      <c r="U22" s="576"/>
      <c r="V22" s="577"/>
      <c r="W22" s="581" t="s">
        <v>164</v>
      </c>
      <c r="X22" s="567"/>
      <c r="Y22" s="568"/>
      <c r="Z22" s="441" t="s">
        <v>1</v>
      </c>
      <c r="AA22" s="446"/>
      <c r="AB22" s="446"/>
      <c r="AC22" s="446"/>
      <c r="AD22" s="446"/>
      <c r="AE22" s="446"/>
      <c r="AF22" s="446"/>
      <c r="AG22" s="436"/>
      <c r="AH22" s="594" t="s">
        <v>165</v>
      </c>
      <c r="AI22" s="446"/>
      <c r="AJ22" s="446"/>
      <c r="AK22" s="446"/>
      <c r="AL22" s="436"/>
      <c r="AM22" s="594" t="s">
        <v>166</v>
      </c>
      <c r="AN22" s="595"/>
      <c r="AO22" s="595"/>
      <c r="AP22" s="595"/>
      <c r="AQ22" s="595"/>
      <c r="AR22" s="596"/>
      <c r="AS22" s="575" t="s">
        <v>163</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167</v>
      </c>
      <c r="AZ23" s="390"/>
      <c r="BA23" s="390"/>
      <c r="BB23" s="390"/>
      <c r="BC23" s="390"/>
      <c r="BD23" s="390"/>
      <c r="BE23" s="390"/>
      <c r="BF23" s="390"/>
      <c r="BG23" s="390"/>
      <c r="BH23" s="390"/>
      <c r="BI23" s="390"/>
      <c r="BJ23" s="390"/>
      <c r="BK23" s="390"/>
      <c r="BL23" s="390"/>
      <c r="BM23" s="391"/>
      <c r="BN23" s="429">
        <v>4438352</v>
      </c>
      <c r="BO23" s="430"/>
      <c r="BP23" s="430"/>
      <c r="BQ23" s="430"/>
      <c r="BR23" s="430"/>
      <c r="BS23" s="430"/>
      <c r="BT23" s="430"/>
      <c r="BU23" s="431"/>
      <c r="BV23" s="429">
        <v>4377314</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c r="A24" s="187"/>
      <c r="B24" s="569"/>
      <c r="C24" s="570"/>
      <c r="D24" s="571"/>
      <c r="E24" s="479" t="s">
        <v>168</v>
      </c>
      <c r="F24" s="459"/>
      <c r="G24" s="459"/>
      <c r="H24" s="459"/>
      <c r="I24" s="459"/>
      <c r="J24" s="459"/>
      <c r="K24" s="460"/>
      <c r="L24" s="480">
        <v>1</v>
      </c>
      <c r="M24" s="481"/>
      <c r="N24" s="481"/>
      <c r="O24" s="481"/>
      <c r="P24" s="523"/>
      <c r="Q24" s="480">
        <v>6750</v>
      </c>
      <c r="R24" s="481"/>
      <c r="S24" s="481"/>
      <c r="T24" s="481"/>
      <c r="U24" s="481"/>
      <c r="V24" s="523"/>
      <c r="W24" s="582"/>
      <c r="X24" s="570"/>
      <c r="Y24" s="571"/>
      <c r="Z24" s="479" t="s">
        <v>169</v>
      </c>
      <c r="AA24" s="459"/>
      <c r="AB24" s="459"/>
      <c r="AC24" s="459"/>
      <c r="AD24" s="459"/>
      <c r="AE24" s="459"/>
      <c r="AF24" s="459"/>
      <c r="AG24" s="460"/>
      <c r="AH24" s="480">
        <v>72</v>
      </c>
      <c r="AI24" s="481"/>
      <c r="AJ24" s="481"/>
      <c r="AK24" s="481"/>
      <c r="AL24" s="523"/>
      <c r="AM24" s="480">
        <v>210600</v>
      </c>
      <c r="AN24" s="481"/>
      <c r="AO24" s="481"/>
      <c r="AP24" s="481"/>
      <c r="AQ24" s="481"/>
      <c r="AR24" s="523"/>
      <c r="AS24" s="480">
        <v>2925</v>
      </c>
      <c r="AT24" s="481"/>
      <c r="AU24" s="481"/>
      <c r="AV24" s="481"/>
      <c r="AW24" s="481"/>
      <c r="AX24" s="482"/>
      <c r="AY24" s="602" t="s">
        <v>170</v>
      </c>
      <c r="AZ24" s="603"/>
      <c r="BA24" s="603"/>
      <c r="BB24" s="603"/>
      <c r="BC24" s="603"/>
      <c r="BD24" s="603"/>
      <c r="BE24" s="603"/>
      <c r="BF24" s="603"/>
      <c r="BG24" s="603"/>
      <c r="BH24" s="603"/>
      <c r="BI24" s="603"/>
      <c r="BJ24" s="603"/>
      <c r="BK24" s="603"/>
      <c r="BL24" s="603"/>
      <c r="BM24" s="604"/>
      <c r="BN24" s="429">
        <v>4142114</v>
      </c>
      <c r="BO24" s="430"/>
      <c r="BP24" s="430"/>
      <c r="BQ24" s="430"/>
      <c r="BR24" s="430"/>
      <c r="BS24" s="430"/>
      <c r="BT24" s="430"/>
      <c r="BU24" s="431"/>
      <c r="BV24" s="429">
        <v>4126444</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c r="A25" s="187"/>
      <c r="B25" s="569"/>
      <c r="C25" s="570"/>
      <c r="D25" s="571"/>
      <c r="E25" s="479" t="s">
        <v>171</v>
      </c>
      <c r="F25" s="459"/>
      <c r="G25" s="459"/>
      <c r="H25" s="459"/>
      <c r="I25" s="459"/>
      <c r="J25" s="459"/>
      <c r="K25" s="460"/>
      <c r="L25" s="480">
        <v>1</v>
      </c>
      <c r="M25" s="481"/>
      <c r="N25" s="481"/>
      <c r="O25" s="481"/>
      <c r="P25" s="523"/>
      <c r="Q25" s="480">
        <v>5355</v>
      </c>
      <c r="R25" s="481"/>
      <c r="S25" s="481"/>
      <c r="T25" s="481"/>
      <c r="U25" s="481"/>
      <c r="V25" s="523"/>
      <c r="W25" s="582"/>
      <c r="X25" s="570"/>
      <c r="Y25" s="571"/>
      <c r="Z25" s="479" t="s">
        <v>172</v>
      </c>
      <c r="AA25" s="459"/>
      <c r="AB25" s="459"/>
      <c r="AC25" s="459"/>
      <c r="AD25" s="459"/>
      <c r="AE25" s="459"/>
      <c r="AF25" s="459"/>
      <c r="AG25" s="460"/>
      <c r="AH25" s="480" t="s">
        <v>136</v>
      </c>
      <c r="AI25" s="481"/>
      <c r="AJ25" s="481"/>
      <c r="AK25" s="481"/>
      <c r="AL25" s="523"/>
      <c r="AM25" s="480" t="s">
        <v>136</v>
      </c>
      <c r="AN25" s="481"/>
      <c r="AO25" s="481"/>
      <c r="AP25" s="481"/>
      <c r="AQ25" s="481"/>
      <c r="AR25" s="523"/>
      <c r="AS25" s="480" t="s">
        <v>136</v>
      </c>
      <c r="AT25" s="481"/>
      <c r="AU25" s="481"/>
      <c r="AV25" s="481"/>
      <c r="AW25" s="481"/>
      <c r="AX25" s="482"/>
      <c r="AY25" s="389" t="s">
        <v>173</v>
      </c>
      <c r="AZ25" s="390"/>
      <c r="BA25" s="390"/>
      <c r="BB25" s="390"/>
      <c r="BC25" s="390"/>
      <c r="BD25" s="390"/>
      <c r="BE25" s="390"/>
      <c r="BF25" s="390"/>
      <c r="BG25" s="390"/>
      <c r="BH25" s="390"/>
      <c r="BI25" s="390"/>
      <c r="BJ25" s="390"/>
      <c r="BK25" s="390"/>
      <c r="BL25" s="390"/>
      <c r="BM25" s="391"/>
      <c r="BN25" s="392">
        <v>28394</v>
      </c>
      <c r="BO25" s="393"/>
      <c r="BP25" s="393"/>
      <c r="BQ25" s="393"/>
      <c r="BR25" s="393"/>
      <c r="BS25" s="393"/>
      <c r="BT25" s="393"/>
      <c r="BU25" s="394"/>
      <c r="BV25" s="392">
        <v>60142</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c r="A26" s="187"/>
      <c r="B26" s="569"/>
      <c r="C26" s="570"/>
      <c r="D26" s="571"/>
      <c r="E26" s="479" t="s">
        <v>174</v>
      </c>
      <c r="F26" s="459"/>
      <c r="G26" s="459"/>
      <c r="H26" s="459"/>
      <c r="I26" s="459"/>
      <c r="J26" s="459"/>
      <c r="K26" s="460"/>
      <c r="L26" s="480">
        <v>1</v>
      </c>
      <c r="M26" s="481"/>
      <c r="N26" s="481"/>
      <c r="O26" s="481"/>
      <c r="P26" s="523"/>
      <c r="Q26" s="480">
        <v>5082</v>
      </c>
      <c r="R26" s="481"/>
      <c r="S26" s="481"/>
      <c r="T26" s="481"/>
      <c r="U26" s="481"/>
      <c r="V26" s="523"/>
      <c r="W26" s="582"/>
      <c r="X26" s="570"/>
      <c r="Y26" s="571"/>
      <c r="Z26" s="479" t="s">
        <v>175</v>
      </c>
      <c r="AA26" s="592"/>
      <c r="AB26" s="592"/>
      <c r="AC26" s="592"/>
      <c r="AD26" s="592"/>
      <c r="AE26" s="592"/>
      <c r="AF26" s="592"/>
      <c r="AG26" s="593"/>
      <c r="AH26" s="480" t="s">
        <v>136</v>
      </c>
      <c r="AI26" s="481"/>
      <c r="AJ26" s="481"/>
      <c r="AK26" s="481"/>
      <c r="AL26" s="523"/>
      <c r="AM26" s="480" t="s">
        <v>136</v>
      </c>
      <c r="AN26" s="481"/>
      <c r="AO26" s="481"/>
      <c r="AP26" s="481"/>
      <c r="AQ26" s="481"/>
      <c r="AR26" s="523"/>
      <c r="AS26" s="480" t="s">
        <v>136</v>
      </c>
      <c r="AT26" s="481"/>
      <c r="AU26" s="481"/>
      <c r="AV26" s="481"/>
      <c r="AW26" s="481"/>
      <c r="AX26" s="482"/>
      <c r="AY26" s="432" t="s">
        <v>176</v>
      </c>
      <c r="AZ26" s="433"/>
      <c r="BA26" s="433"/>
      <c r="BB26" s="433"/>
      <c r="BC26" s="433"/>
      <c r="BD26" s="433"/>
      <c r="BE26" s="433"/>
      <c r="BF26" s="433"/>
      <c r="BG26" s="433"/>
      <c r="BH26" s="433"/>
      <c r="BI26" s="433"/>
      <c r="BJ26" s="433"/>
      <c r="BK26" s="433"/>
      <c r="BL26" s="433"/>
      <c r="BM26" s="434"/>
      <c r="BN26" s="429" t="s">
        <v>136</v>
      </c>
      <c r="BO26" s="430"/>
      <c r="BP26" s="430"/>
      <c r="BQ26" s="430"/>
      <c r="BR26" s="430"/>
      <c r="BS26" s="430"/>
      <c r="BT26" s="430"/>
      <c r="BU26" s="431"/>
      <c r="BV26" s="429" t="s">
        <v>136</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c r="A27" s="187"/>
      <c r="B27" s="569"/>
      <c r="C27" s="570"/>
      <c r="D27" s="571"/>
      <c r="E27" s="479" t="s">
        <v>177</v>
      </c>
      <c r="F27" s="459"/>
      <c r="G27" s="459"/>
      <c r="H27" s="459"/>
      <c r="I27" s="459"/>
      <c r="J27" s="459"/>
      <c r="K27" s="460"/>
      <c r="L27" s="480">
        <v>1</v>
      </c>
      <c r="M27" s="481"/>
      <c r="N27" s="481"/>
      <c r="O27" s="481"/>
      <c r="P27" s="523"/>
      <c r="Q27" s="480">
        <v>2130</v>
      </c>
      <c r="R27" s="481"/>
      <c r="S27" s="481"/>
      <c r="T27" s="481"/>
      <c r="U27" s="481"/>
      <c r="V27" s="523"/>
      <c r="W27" s="582"/>
      <c r="X27" s="570"/>
      <c r="Y27" s="571"/>
      <c r="Z27" s="479" t="s">
        <v>178</v>
      </c>
      <c r="AA27" s="459"/>
      <c r="AB27" s="459"/>
      <c r="AC27" s="459"/>
      <c r="AD27" s="459"/>
      <c r="AE27" s="459"/>
      <c r="AF27" s="459"/>
      <c r="AG27" s="460"/>
      <c r="AH27" s="480" t="s">
        <v>136</v>
      </c>
      <c r="AI27" s="481"/>
      <c r="AJ27" s="481"/>
      <c r="AK27" s="481"/>
      <c r="AL27" s="523"/>
      <c r="AM27" s="480" t="s">
        <v>136</v>
      </c>
      <c r="AN27" s="481"/>
      <c r="AO27" s="481"/>
      <c r="AP27" s="481"/>
      <c r="AQ27" s="481"/>
      <c r="AR27" s="523"/>
      <c r="AS27" s="480" t="s">
        <v>136</v>
      </c>
      <c r="AT27" s="481"/>
      <c r="AU27" s="481"/>
      <c r="AV27" s="481"/>
      <c r="AW27" s="481"/>
      <c r="AX27" s="482"/>
      <c r="AY27" s="524" t="s">
        <v>179</v>
      </c>
      <c r="AZ27" s="525"/>
      <c r="BA27" s="525"/>
      <c r="BB27" s="525"/>
      <c r="BC27" s="525"/>
      <c r="BD27" s="525"/>
      <c r="BE27" s="525"/>
      <c r="BF27" s="525"/>
      <c r="BG27" s="525"/>
      <c r="BH27" s="525"/>
      <c r="BI27" s="525"/>
      <c r="BJ27" s="525"/>
      <c r="BK27" s="525"/>
      <c r="BL27" s="525"/>
      <c r="BM27" s="526"/>
      <c r="BN27" s="605">
        <v>75805</v>
      </c>
      <c r="BO27" s="606"/>
      <c r="BP27" s="606"/>
      <c r="BQ27" s="606"/>
      <c r="BR27" s="606"/>
      <c r="BS27" s="606"/>
      <c r="BT27" s="606"/>
      <c r="BU27" s="607"/>
      <c r="BV27" s="605">
        <v>75805</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c r="A28" s="187"/>
      <c r="B28" s="569"/>
      <c r="C28" s="570"/>
      <c r="D28" s="571"/>
      <c r="E28" s="479" t="s">
        <v>180</v>
      </c>
      <c r="F28" s="459"/>
      <c r="G28" s="459"/>
      <c r="H28" s="459"/>
      <c r="I28" s="459"/>
      <c r="J28" s="459"/>
      <c r="K28" s="460"/>
      <c r="L28" s="480">
        <v>1</v>
      </c>
      <c r="M28" s="481"/>
      <c r="N28" s="481"/>
      <c r="O28" s="481"/>
      <c r="P28" s="523"/>
      <c r="Q28" s="480">
        <v>1780</v>
      </c>
      <c r="R28" s="481"/>
      <c r="S28" s="481"/>
      <c r="T28" s="481"/>
      <c r="U28" s="481"/>
      <c r="V28" s="523"/>
      <c r="W28" s="582"/>
      <c r="X28" s="570"/>
      <c r="Y28" s="571"/>
      <c r="Z28" s="479" t="s">
        <v>181</v>
      </c>
      <c r="AA28" s="459"/>
      <c r="AB28" s="459"/>
      <c r="AC28" s="459"/>
      <c r="AD28" s="459"/>
      <c r="AE28" s="459"/>
      <c r="AF28" s="459"/>
      <c r="AG28" s="460"/>
      <c r="AH28" s="480" t="s">
        <v>136</v>
      </c>
      <c r="AI28" s="481"/>
      <c r="AJ28" s="481"/>
      <c r="AK28" s="481"/>
      <c r="AL28" s="523"/>
      <c r="AM28" s="480" t="s">
        <v>136</v>
      </c>
      <c r="AN28" s="481"/>
      <c r="AO28" s="481"/>
      <c r="AP28" s="481"/>
      <c r="AQ28" s="481"/>
      <c r="AR28" s="523"/>
      <c r="AS28" s="480" t="s">
        <v>136</v>
      </c>
      <c r="AT28" s="481"/>
      <c r="AU28" s="481"/>
      <c r="AV28" s="481"/>
      <c r="AW28" s="481"/>
      <c r="AX28" s="482"/>
      <c r="AY28" s="608" t="s">
        <v>182</v>
      </c>
      <c r="AZ28" s="609"/>
      <c r="BA28" s="609"/>
      <c r="BB28" s="610"/>
      <c r="BC28" s="389" t="s">
        <v>48</v>
      </c>
      <c r="BD28" s="390"/>
      <c r="BE28" s="390"/>
      <c r="BF28" s="390"/>
      <c r="BG28" s="390"/>
      <c r="BH28" s="390"/>
      <c r="BI28" s="390"/>
      <c r="BJ28" s="390"/>
      <c r="BK28" s="390"/>
      <c r="BL28" s="390"/>
      <c r="BM28" s="391"/>
      <c r="BN28" s="392">
        <v>851153</v>
      </c>
      <c r="BO28" s="393"/>
      <c r="BP28" s="393"/>
      <c r="BQ28" s="393"/>
      <c r="BR28" s="393"/>
      <c r="BS28" s="393"/>
      <c r="BT28" s="393"/>
      <c r="BU28" s="394"/>
      <c r="BV28" s="392">
        <v>847340</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c r="A29" s="187"/>
      <c r="B29" s="569"/>
      <c r="C29" s="570"/>
      <c r="D29" s="571"/>
      <c r="E29" s="479" t="s">
        <v>183</v>
      </c>
      <c r="F29" s="459"/>
      <c r="G29" s="459"/>
      <c r="H29" s="459"/>
      <c r="I29" s="459"/>
      <c r="J29" s="459"/>
      <c r="K29" s="460"/>
      <c r="L29" s="480">
        <v>5</v>
      </c>
      <c r="M29" s="481"/>
      <c r="N29" s="481"/>
      <c r="O29" s="481"/>
      <c r="P29" s="523"/>
      <c r="Q29" s="480">
        <v>1630</v>
      </c>
      <c r="R29" s="481"/>
      <c r="S29" s="481"/>
      <c r="T29" s="481"/>
      <c r="U29" s="481"/>
      <c r="V29" s="523"/>
      <c r="W29" s="583"/>
      <c r="X29" s="584"/>
      <c r="Y29" s="585"/>
      <c r="Z29" s="479" t="s">
        <v>184</v>
      </c>
      <c r="AA29" s="459"/>
      <c r="AB29" s="459"/>
      <c r="AC29" s="459"/>
      <c r="AD29" s="459"/>
      <c r="AE29" s="459"/>
      <c r="AF29" s="459"/>
      <c r="AG29" s="460"/>
      <c r="AH29" s="480">
        <v>72</v>
      </c>
      <c r="AI29" s="481"/>
      <c r="AJ29" s="481"/>
      <c r="AK29" s="481"/>
      <c r="AL29" s="523"/>
      <c r="AM29" s="480">
        <v>210600</v>
      </c>
      <c r="AN29" s="481"/>
      <c r="AO29" s="481"/>
      <c r="AP29" s="481"/>
      <c r="AQ29" s="481"/>
      <c r="AR29" s="523"/>
      <c r="AS29" s="480">
        <v>2925</v>
      </c>
      <c r="AT29" s="481"/>
      <c r="AU29" s="481"/>
      <c r="AV29" s="481"/>
      <c r="AW29" s="481"/>
      <c r="AX29" s="482"/>
      <c r="AY29" s="611"/>
      <c r="AZ29" s="612"/>
      <c r="BA29" s="612"/>
      <c r="BB29" s="613"/>
      <c r="BC29" s="463" t="s">
        <v>185</v>
      </c>
      <c r="BD29" s="464"/>
      <c r="BE29" s="464"/>
      <c r="BF29" s="464"/>
      <c r="BG29" s="464"/>
      <c r="BH29" s="464"/>
      <c r="BI29" s="464"/>
      <c r="BJ29" s="464"/>
      <c r="BK29" s="464"/>
      <c r="BL29" s="464"/>
      <c r="BM29" s="465"/>
      <c r="BN29" s="429">
        <v>65256</v>
      </c>
      <c r="BO29" s="430"/>
      <c r="BP29" s="430"/>
      <c r="BQ29" s="430"/>
      <c r="BR29" s="430"/>
      <c r="BS29" s="430"/>
      <c r="BT29" s="430"/>
      <c r="BU29" s="431"/>
      <c r="BV29" s="429">
        <v>65184</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186</v>
      </c>
      <c r="X30" s="590"/>
      <c r="Y30" s="590"/>
      <c r="Z30" s="590"/>
      <c r="AA30" s="590"/>
      <c r="AB30" s="590"/>
      <c r="AC30" s="590"/>
      <c r="AD30" s="590"/>
      <c r="AE30" s="590"/>
      <c r="AF30" s="590"/>
      <c r="AG30" s="591"/>
      <c r="AH30" s="548">
        <v>93.7</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484272</v>
      </c>
      <c r="BO30" s="606"/>
      <c r="BP30" s="606"/>
      <c r="BQ30" s="606"/>
      <c r="BR30" s="606"/>
      <c r="BS30" s="606"/>
      <c r="BT30" s="606"/>
      <c r="BU30" s="607"/>
      <c r="BV30" s="605">
        <v>512836</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3" t="s">
        <v>193</v>
      </c>
      <c r="D33" s="453"/>
      <c r="E33" s="418" t="s">
        <v>194</v>
      </c>
      <c r="F33" s="418"/>
      <c r="G33" s="418"/>
      <c r="H33" s="418"/>
      <c r="I33" s="418"/>
      <c r="J33" s="418"/>
      <c r="K33" s="418"/>
      <c r="L33" s="418"/>
      <c r="M33" s="418"/>
      <c r="N33" s="418"/>
      <c r="O33" s="418"/>
      <c r="P33" s="418"/>
      <c r="Q33" s="418"/>
      <c r="R33" s="418"/>
      <c r="S33" s="418"/>
      <c r="T33" s="216"/>
      <c r="U33" s="453" t="s">
        <v>193</v>
      </c>
      <c r="V33" s="453"/>
      <c r="W33" s="418" t="s">
        <v>194</v>
      </c>
      <c r="X33" s="418"/>
      <c r="Y33" s="418"/>
      <c r="Z33" s="418"/>
      <c r="AA33" s="418"/>
      <c r="AB33" s="418"/>
      <c r="AC33" s="418"/>
      <c r="AD33" s="418"/>
      <c r="AE33" s="418"/>
      <c r="AF33" s="418"/>
      <c r="AG33" s="418"/>
      <c r="AH33" s="418"/>
      <c r="AI33" s="418"/>
      <c r="AJ33" s="418"/>
      <c r="AK33" s="418"/>
      <c r="AL33" s="216"/>
      <c r="AM33" s="453" t="s">
        <v>193</v>
      </c>
      <c r="AN33" s="453"/>
      <c r="AO33" s="418" t="s">
        <v>194</v>
      </c>
      <c r="AP33" s="418"/>
      <c r="AQ33" s="418"/>
      <c r="AR33" s="418"/>
      <c r="AS33" s="418"/>
      <c r="AT33" s="418"/>
      <c r="AU33" s="418"/>
      <c r="AV33" s="418"/>
      <c r="AW33" s="418"/>
      <c r="AX33" s="418"/>
      <c r="AY33" s="418"/>
      <c r="AZ33" s="418"/>
      <c r="BA33" s="418"/>
      <c r="BB33" s="418"/>
      <c r="BC33" s="418"/>
      <c r="BD33" s="217"/>
      <c r="BE33" s="418" t="s">
        <v>195</v>
      </c>
      <c r="BF33" s="418"/>
      <c r="BG33" s="418" t="s">
        <v>196</v>
      </c>
      <c r="BH33" s="418"/>
      <c r="BI33" s="418"/>
      <c r="BJ33" s="418"/>
      <c r="BK33" s="418"/>
      <c r="BL33" s="418"/>
      <c r="BM33" s="418"/>
      <c r="BN33" s="418"/>
      <c r="BO33" s="418"/>
      <c r="BP33" s="418"/>
      <c r="BQ33" s="418"/>
      <c r="BR33" s="418"/>
      <c r="BS33" s="418"/>
      <c r="BT33" s="418"/>
      <c r="BU33" s="418"/>
      <c r="BV33" s="217"/>
      <c r="BW33" s="453" t="s">
        <v>195</v>
      </c>
      <c r="BX33" s="453"/>
      <c r="BY33" s="418" t="s">
        <v>197</v>
      </c>
      <c r="BZ33" s="418"/>
      <c r="CA33" s="418"/>
      <c r="CB33" s="418"/>
      <c r="CC33" s="418"/>
      <c r="CD33" s="418"/>
      <c r="CE33" s="418"/>
      <c r="CF33" s="418"/>
      <c r="CG33" s="418"/>
      <c r="CH33" s="418"/>
      <c r="CI33" s="418"/>
      <c r="CJ33" s="418"/>
      <c r="CK33" s="418"/>
      <c r="CL33" s="418"/>
      <c r="CM33" s="418"/>
      <c r="CN33" s="216"/>
      <c r="CO33" s="453" t="s">
        <v>193</v>
      </c>
      <c r="CP33" s="453"/>
      <c r="CQ33" s="418" t="s">
        <v>198</v>
      </c>
      <c r="CR33" s="418"/>
      <c r="CS33" s="418"/>
      <c r="CT33" s="418"/>
      <c r="CU33" s="418"/>
      <c r="CV33" s="418"/>
      <c r="CW33" s="418"/>
      <c r="CX33" s="418"/>
      <c r="CY33" s="418"/>
      <c r="CZ33" s="418"/>
      <c r="DA33" s="418"/>
      <c r="DB33" s="418"/>
      <c r="DC33" s="418"/>
      <c r="DD33" s="418"/>
      <c r="DE33" s="418"/>
      <c r="DF33" s="216"/>
      <c r="DG33" s="617" t="s">
        <v>199</v>
      </c>
      <c r="DH33" s="617"/>
      <c r="DI33" s="218"/>
      <c r="DJ33" s="186"/>
      <c r="DK33" s="186"/>
      <c r="DL33" s="186"/>
      <c r="DM33" s="186"/>
      <c r="DN33" s="186"/>
      <c r="DO33" s="186"/>
    </row>
    <row r="34" spans="1:119" ht="32.25" customHeight="1">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t="str">
        <f>IF(AO34="","",MAX(C34:D43,U34:V43)+1)</f>
        <v/>
      </c>
      <c r="AN34" s="618"/>
      <c r="AO34" s="619"/>
      <c r="AP34" s="619"/>
      <c r="AQ34" s="619"/>
      <c r="AR34" s="619"/>
      <c r="AS34" s="619"/>
      <c r="AT34" s="619"/>
      <c r="AU34" s="619"/>
      <c r="AV34" s="619"/>
      <c r="AW34" s="619"/>
      <c r="AX34" s="619"/>
      <c r="AY34" s="619"/>
      <c r="AZ34" s="619"/>
      <c r="BA34" s="619"/>
      <c r="BB34" s="619"/>
      <c r="BC34" s="619"/>
      <c r="BD34" s="214"/>
      <c r="BE34" s="618">
        <f>IF(BG34="","",MAX(C34:D43,U34:V43,AM34:AN43)+1)</f>
        <v>7</v>
      </c>
      <c r="BF34" s="618"/>
      <c r="BG34" s="619" t="str">
        <f>IF('各会計、関係団体の財政状況及び健全化判断比率'!B32="","",'各会計、関係団体の財政状況及び健全化判断比率'!B32)</f>
        <v>簡易水道特別会計</v>
      </c>
      <c r="BH34" s="619"/>
      <c r="BI34" s="619"/>
      <c r="BJ34" s="619"/>
      <c r="BK34" s="619"/>
      <c r="BL34" s="619"/>
      <c r="BM34" s="619"/>
      <c r="BN34" s="619"/>
      <c r="BO34" s="619"/>
      <c r="BP34" s="619"/>
      <c r="BQ34" s="619"/>
      <c r="BR34" s="619"/>
      <c r="BS34" s="619"/>
      <c r="BT34" s="619"/>
      <c r="BU34" s="619"/>
      <c r="BV34" s="214"/>
      <c r="BW34" s="618">
        <f>IF(BY34="","",MAX(C34:D43,U34:V43,AM34:AN43,BE34:BF43)+1)</f>
        <v>8</v>
      </c>
      <c r="BX34" s="618"/>
      <c r="BY34" s="619" t="str">
        <f>IF('各会計、関係団体の財政状況及び健全化判断比率'!B68="","",'各会計、関係団体の財政状況及び健全化判断比率'!B68)</f>
        <v>愛媛県市町総合事務組合（退職手当事業分）</v>
      </c>
      <c r="BZ34" s="619"/>
      <c r="CA34" s="619"/>
      <c r="CB34" s="619"/>
      <c r="CC34" s="619"/>
      <c r="CD34" s="619"/>
      <c r="CE34" s="619"/>
      <c r="CF34" s="619"/>
      <c r="CG34" s="619"/>
      <c r="CH34" s="619"/>
      <c r="CI34" s="619"/>
      <c r="CJ34" s="619"/>
      <c r="CK34" s="619"/>
      <c r="CL34" s="619"/>
      <c r="CM34" s="619"/>
      <c r="CN34" s="214"/>
      <c r="CO34" s="618">
        <f>IF(CQ34="","",MAX(C34:D43,U34:V43,AM34:AN43,BE34:BF43,BW34:BX43)+1)</f>
        <v>18</v>
      </c>
      <c r="CP34" s="618"/>
      <c r="CQ34" s="619" t="str">
        <f>IF('各会計、関係団体の財政状況及び健全化判断比率'!BS7="","",'各会計、関係団体の財政状況及び健全化判断比率'!BS7)</f>
        <v>株式会社松野町農林公社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c r="A35" s="187"/>
      <c r="B35" s="213"/>
      <c r="C35" s="618">
        <f>IF(E35="","",C34+1)</f>
        <v>2</v>
      </c>
      <c r="D35" s="618"/>
      <c r="E35" s="619" t="str">
        <f>IF('各会計、関係団体の財政状況及び健全化判断比率'!B8="","",'各会計、関係団体の財政状況及び健全化判断比率'!B8)</f>
        <v>住宅新築資金等貸付事業特別会計</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国民健康保険中央診療所特別会計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9</v>
      </c>
      <c r="BX35" s="618"/>
      <c r="BY35" s="619" t="str">
        <f>IF('各会計、関係団体の財政状況及び健全化判断比率'!B69="","",'各会計、関係団体の財政状況及び健全化判断比率'!B69)</f>
        <v>愛媛県市町総合事務組合（消防補償事業分）</v>
      </c>
      <c r="BZ35" s="619"/>
      <c r="CA35" s="619"/>
      <c r="CB35" s="619"/>
      <c r="CC35" s="619"/>
      <c r="CD35" s="619"/>
      <c r="CE35" s="619"/>
      <c r="CF35" s="619"/>
      <c r="CG35" s="619"/>
      <c r="CH35" s="619"/>
      <c r="CI35" s="619"/>
      <c r="CJ35" s="619"/>
      <c r="CK35" s="619"/>
      <c r="CL35" s="619"/>
      <c r="CM35" s="619"/>
      <c r="CN35" s="214"/>
      <c r="CO35" s="618">
        <f t="shared" ref="CO35:CO43" si="3">IF(CQ35="","",CO34+1)</f>
        <v>19</v>
      </c>
      <c r="CP35" s="618"/>
      <c r="CQ35" s="619" t="str">
        <f>IF('各会計、関係団体の財政状況及び健全化判断比率'!BS8="","",'各会計、関係団体の財政状況及び健全化判断比率'!BS8)</f>
        <v>株式会社まちづくり松野</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5</v>
      </c>
      <c r="V36" s="618"/>
      <c r="W36" s="619" t="str">
        <f>IF('各会計、関係団体の財政状況及び健全化判断比率'!B30="","",'各会計、関係団体の財政状況及び健全化判断比率'!B30)</f>
        <v>介護保険特別会計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10</v>
      </c>
      <c r="BX36" s="618"/>
      <c r="BY36" s="619" t="str">
        <f>IF('各会計、関係団体の財政状況及び健全化判断比率'!B70="","",'各会計、関係団体の財政状況及び健全化判断比率'!B70)</f>
        <v>愛媛県市町総合事務組合（交通災害事業分）</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6</v>
      </c>
      <c r="V37" s="618"/>
      <c r="W37" s="619" t="str">
        <f>IF('各会計、関係団体の財政状況及び健全化判断比率'!B31="","",'各会計、関係団体の財政状況及び健全化判断比率'!B31)</f>
        <v>後期高齢者医療保険事業特別会計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11</v>
      </c>
      <c r="BX37" s="618"/>
      <c r="BY37" s="619" t="str">
        <f>IF('各会計、関係団体の財政状況及び健全化判断比率'!B71="","",'各会計、関係団体の財政状況及び健全化判断比率'!B71)</f>
        <v>愛媛県市町総合事務組合（自治会館事業分）</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12</v>
      </c>
      <c r="BX38" s="618"/>
      <c r="BY38" s="619" t="str">
        <f>IF('各会計、関係団体の財政状況及び健全化判断比率'!B72="","",'各会計、関係団体の財政状況及び健全化判断比率'!B72)</f>
        <v>愛媛県市町総合事務組合（議員公務災害事業分）</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13</v>
      </c>
      <c r="BX39" s="618"/>
      <c r="BY39" s="619" t="str">
        <f>IF('各会計、関係団体の財政状況及び健全化判断比率'!B73="","",'各会計、関係団体の財政状況及び健全化判断比率'!B73)</f>
        <v>愛媛県市町総合事務組合（共通経費分）</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14</v>
      </c>
      <c r="BX40" s="618"/>
      <c r="BY40" s="619" t="str">
        <f>IF('各会計、関係団体の財政状況及び健全化判断比率'!B74="","",'各会計、関係団体の財政状況及び健全化判断比率'!B74)</f>
        <v>愛媛地方税滞納整理機構（一般会計）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15</v>
      </c>
      <c r="BX41" s="618"/>
      <c r="BY41" s="619" t="str">
        <f>IF('各会計、関係団体の財政状況及び健全化判断比率'!B75="","",'各会計、関係団体の財政状況及び健全化判断比率'!B75)</f>
        <v>愛媛県後期高齢者医療広域連合（一般会計）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16</v>
      </c>
      <c r="BX42" s="618"/>
      <c r="BY42" s="619" t="str">
        <f>IF('各会計、関係団体の財政状況及び健全化判断比率'!B76="","",'各会計、関係団体の財政状況及び健全化判断比率'!B76)</f>
        <v>愛媛県後期高齢者医療広域連合（後期高齢者医療特別会計）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17</v>
      </c>
      <c r="BX43" s="618"/>
      <c r="BY43" s="619" t="str">
        <f>IF('各会計、関係団体の財政状況及び健全化判断比率'!B77="","",'各会計、関係団体の財政状況及び健全化判断比率'!B77)</f>
        <v>宇和島地区広域事務組合（一般会計）</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204</v>
      </c>
    </row>
    <row r="50" spans="5:5">
      <c r="E50" s="188" t="s">
        <v>205</v>
      </c>
    </row>
    <row r="51" spans="5:5">
      <c r="E51" s="188" t="s">
        <v>206</v>
      </c>
    </row>
    <row r="52" spans="5:5">
      <c r="E52" s="188" t="s">
        <v>207</v>
      </c>
    </row>
    <row r="53" spans="5:5"/>
    <row r="54" spans="5:5"/>
    <row r="55" spans="5:5"/>
    <row r="56" spans="5:5"/>
  </sheetData>
  <sheetProtection algorithmName="SHA-512" hashValue="qD8PVKbJerEaYibAynMlzeoYmEkdJKWC2QzrGCv5MESQIOVGuTZ1Xtm4P4pHPCKLzasO4vbP16DZnNUYHRc90w==" saltValue="M9vNBC72z5SA2lfdld6JY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541</v>
      </c>
      <c r="G33" s="29" t="s">
        <v>542</v>
      </c>
      <c r="H33" s="29" t="s">
        <v>543</v>
      </c>
      <c r="I33" s="29" t="s">
        <v>544</v>
      </c>
      <c r="J33" s="30" t="s">
        <v>545</v>
      </c>
      <c r="K33" s="22"/>
      <c r="L33" s="22"/>
      <c r="M33" s="22"/>
      <c r="N33" s="22"/>
      <c r="O33" s="22"/>
      <c r="P33" s="22"/>
    </row>
    <row r="34" spans="1:16" ht="39" customHeight="1">
      <c r="A34" s="22"/>
      <c r="B34" s="31"/>
      <c r="C34" s="1212" t="s">
        <v>550</v>
      </c>
      <c r="D34" s="1212"/>
      <c r="E34" s="1213"/>
      <c r="F34" s="32" t="s">
        <v>551</v>
      </c>
      <c r="G34" s="33" t="s">
        <v>552</v>
      </c>
      <c r="H34" s="33" t="s">
        <v>553</v>
      </c>
      <c r="I34" s="33" t="s">
        <v>554</v>
      </c>
      <c r="J34" s="34" t="s">
        <v>555</v>
      </c>
      <c r="K34" s="22"/>
      <c r="L34" s="22"/>
      <c r="M34" s="22"/>
      <c r="N34" s="22"/>
      <c r="O34" s="22"/>
      <c r="P34" s="22"/>
    </row>
    <row r="35" spans="1:16" ht="39" customHeight="1">
      <c r="A35" s="22"/>
      <c r="B35" s="35"/>
      <c r="C35" s="1206" t="s">
        <v>556</v>
      </c>
      <c r="D35" s="1207"/>
      <c r="E35" s="1208"/>
      <c r="F35" s="36">
        <v>7.61</v>
      </c>
      <c r="G35" s="37">
        <v>5.62</v>
      </c>
      <c r="H35" s="37">
        <v>5.08</v>
      </c>
      <c r="I35" s="37">
        <v>4.99</v>
      </c>
      <c r="J35" s="38">
        <v>5.25</v>
      </c>
      <c r="K35" s="22"/>
      <c r="L35" s="22"/>
      <c r="M35" s="22"/>
      <c r="N35" s="22"/>
      <c r="O35" s="22"/>
      <c r="P35" s="22"/>
    </row>
    <row r="36" spans="1:16" ht="39" customHeight="1">
      <c r="A36" s="22"/>
      <c r="B36" s="35"/>
      <c r="C36" s="1206" t="s">
        <v>557</v>
      </c>
      <c r="D36" s="1207"/>
      <c r="E36" s="1208"/>
      <c r="F36" s="36">
        <v>2.25</v>
      </c>
      <c r="G36" s="37">
        <v>1.48</v>
      </c>
      <c r="H36" s="37">
        <v>2.15</v>
      </c>
      <c r="I36" s="37">
        <v>0.92</v>
      </c>
      <c r="J36" s="38">
        <v>1.76</v>
      </c>
      <c r="K36" s="22"/>
      <c r="L36" s="22"/>
      <c r="M36" s="22"/>
      <c r="N36" s="22"/>
      <c r="O36" s="22"/>
      <c r="P36" s="22"/>
    </row>
    <row r="37" spans="1:16" ht="39" customHeight="1">
      <c r="A37" s="22"/>
      <c r="B37" s="35"/>
      <c r="C37" s="1206" t="s">
        <v>558</v>
      </c>
      <c r="D37" s="1207"/>
      <c r="E37" s="1208"/>
      <c r="F37" s="36">
        <v>0.72</v>
      </c>
      <c r="G37" s="37">
        <v>1.0900000000000001</v>
      </c>
      <c r="H37" s="37">
        <v>1.1299999999999999</v>
      </c>
      <c r="I37" s="37">
        <v>1.37</v>
      </c>
      <c r="J37" s="38">
        <v>0.97</v>
      </c>
      <c r="K37" s="22"/>
      <c r="L37" s="22"/>
      <c r="M37" s="22"/>
      <c r="N37" s="22"/>
      <c r="O37" s="22"/>
      <c r="P37" s="22"/>
    </row>
    <row r="38" spans="1:16" ht="39" customHeight="1">
      <c r="A38" s="22"/>
      <c r="B38" s="35"/>
      <c r="C38" s="1206" t="s">
        <v>559</v>
      </c>
      <c r="D38" s="1207"/>
      <c r="E38" s="1208"/>
      <c r="F38" s="36">
        <v>1.59</v>
      </c>
      <c r="G38" s="37">
        <v>1.18</v>
      </c>
      <c r="H38" s="37">
        <v>1.2</v>
      </c>
      <c r="I38" s="37">
        <v>0.83</v>
      </c>
      <c r="J38" s="38">
        <v>0.94</v>
      </c>
      <c r="K38" s="22"/>
      <c r="L38" s="22"/>
      <c r="M38" s="22"/>
      <c r="N38" s="22"/>
      <c r="O38" s="22"/>
      <c r="P38" s="22"/>
    </row>
    <row r="39" spans="1:16" ht="39" customHeight="1">
      <c r="A39" s="22"/>
      <c r="B39" s="35"/>
      <c r="C39" s="1206" t="s">
        <v>560</v>
      </c>
      <c r="D39" s="1207"/>
      <c r="E39" s="1208"/>
      <c r="F39" s="36">
        <v>0.06</v>
      </c>
      <c r="G39" s="37">
        <v>7.0000000000000007E-2</v>
      </c>
      <c r="H39" s="37">
        <v>0.08</v>
      </c>
      <c r="I39" s="37">
        <v>0.06</v>
      </c>
      <c r="J39" s="38">
        <v>0.08</v>
      </c>
      <c r="K39" s="22"/>
      <c r="L39" s="22"/>
      <c r="M39" s="22"/>
      <c r="N39" s="22"/>
      <c r="O39" s="22"/>
      <c r="P39" s="22"/>
    </row>
    <row r="40" spans="1:16" ht="39" customHeight="1">
      <c r="A40" s="22"/>
      <c r="B40" s="35"/>
      <c r="C40" s="1206" t="s">
        <v>561</v>
      </c>
      <c r="D40" s="1207"/>
      <c r="E40" s="1208"/>
      <c r="F40" s="36">
        <v>0.35</v>
      </c>
      <c r="G40" s="37">
        <v>0.5</v>
      </c>
      <c r="H40" s="37">
        <v>0</v>
      </c>
      <c r="I40" s="37">
        <v>0.04</v>
      </c>
      <c r="J40" s="38">
        <v>0.08</v>
      </c>
      <c r="K40" s="22"/>
      <c r="L40" s="22"/>
      <c r="M40" s="22"/>
      <c r="N40" s="22"/>
      <c r="O40" s="22"/>
      <c r="P40" s="22"/>
    </row>
    <row r="41" spans="1:16" ht="39" customHeight="1">
      <c r="A41" s="22"/>
      <c r="B41" s="35"/>
      <c r="C41" s="1206"/>
      <c r="D41" s="1207"/>
      <c r="E41" s="1208"/>
      <c r="F41" s="36"/>
      <c r="G41" s="37"/>
      <c r="H41" s="37"/>
      <c r="I41" s="37"/>
      <c r="J41" s="38"/>
      <c r="K41" s="22"/>
      <c r="L41" s="22"/>
      <c r="M41" s="22"/>
      <c r="N41" s="22"/>
      <c r="O41" s="22"/>
      <c r="P41" s="22"/>
    </row>
    <row r="42" spans="1:16" ht="39" customHeight="1">
      <c r="A42" s="22"/>
      <c r="B42" s="39"/>
      <c r="C42" s="1206" t="s">
        <v>562</v>
      </c>
      <c r="D42" s="1207"/>
      <c r="E42" s="1208"/>
      <c r="F42" s="36" t="s">
        <v>499</v>
      </c>
      <c r="G42" s="37" t="s">
        <v>499</v>
      </c>
      <c r="H42" s="37" t="s">
        <v>499</v>
      </c>
      <c r="I42" s="37" t="s">
        <v>499</v>
      </c>
      <c r="J42" s="38" t="s">
        <v>499</v>
      </c>
      <c r="K42" s="22"/>
      <c r="L42" s="22"/>
      <c r="M42" s="22"/>
      <c r="N42" s="22"/>
      <c r="O42" s="22"/>
      <c r="P42" s="22"/>
    </row>
    <row r="43" spans="1:16" ht="39" customHeight="1" thickBot="1">
      <c r="A43" s="22"/>
      <c r="B43" s="40"/>
      <c r="C43" s="1209" t="s">
        <v>563</v>
      </c>
      <c r="D43" s="1210"/>
      <c r="E43" s="1211"/>
      <c r="F43" s="41" t="s">
        <v>499</v>
      </c>
      <c r="G43" s="42" t="s">
        <v>499</v>
      </c>
      <c r="H43" s="42" t="s">
        <v>499</v>
      </c>
      <c r="I43" s="42" t="s">
        <v>499</v>
      </c>
      <c r="J43" s="43" t="s">
        <v>499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SKABfdbmJkyo/EQuZ2V1t8+GJX8cKcTF4561i3E/MVPlwZ5qmmGWy5PIOiEJc2lBXNiZK7HlN2nlJE+c5g+79Q==" saltValue="BxwC87U20Haz/bqWmDwj7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c r="A45" s="48"/>
      <c r="B45" s="1214" t="s">
        <v>11</v>
      </c>
      <c r="C45" s="1215"/>
      <c r="D45" s="58"/>
      <c r="E45" s="1220" t="s">
        <v>12</v>
      </c>
      <c r="F45" s="1220"/>
      <c r="G45" s="1220"/>
      <c r="H45" s="1220"/>
      <c r="I45" s="1220"/>
      <c r="J45" s="1221"/>
      <c r="K45" s="59">
        <v>334</v>
      </c>
      <c r="L45" s="60">
        <v>306</v>
      </c>
      <c r="M45" s="60">
        <v>372</v>
      </c>
      <c r="N45" s="60">
        <v>371</v>
      </c>
      <c r="O45" s="61">
        <v>393</v>
      </c>
      <c r="P45" s="48"/>
      <c r="Q45" s="48"/>
      <c r="R45" s="48"/>
      <c r="S45" s="48"/>
      <c r="T45" s="48"/>
      <c r="U45" s="48"/>
    </row>
    <row r="46" spans="1:21" ht="30.75" customHeight="1">
      <c r="A46" s="48"/>
      <c r="B46" s="1216"/>
      <c r="C46" s="1217"/>
      <c r="D46" s="62"/>
      <c r="E46" s="1222" t="s">
        <v>13</v>
      </c>
      <c r="F46" s="1222"/>
      <c r="G46" s="1222"/>
      <c r="H46" s="1222"/>
      <c r="I46" s="1222"/>
      <c r="J46" s="1223"/>
      <c r="K46" s="63" t="s">
        <v>499</v>
      </c>
      <c r="L46" s="64" t="s">
        <v>499</v>
      </c>
      <c r="M46" s="64" t="s">
        <v>499</v>
      </c>
      <c r="N46" s="64" t="s">
        <v>499</v>
      </c>
      <c r="O46" s="65" t="s">
        <v>499</v>
      </c>
      <c r="P46" s="48"/>
      <c r="Q46" s="48"/>
      <c r="R46" s="48"/>
      <c r="S46" s="48"/>
      <c r="T46" s="48"/>
      <c r="U46" s="48"/>
    </row>
    <row r="47" spans="1:21" ht="30.75" customHeight="1">
      <c r="A47" s="48"/>
      <c r="B47" s="1216"/>
      <c r="C47" s="1217"/>
      <c r="D47" s="62"/>
      <c r="E47" s="1222" t="s">
        <v>14</v>
      </c>
      <c r="F47" s="1222"/>
      <c r="G47" s="1222"/>
      <c r="H47" s="1222"/>
      <c r="I47" s="1222"/>
      <c r="J47" s="1223"/>
      <c r="K47" s="63" t="s">
        <v>499</v>
      </c>
      <c r="L47" s="64" t="s">
        <v>499</v>
      </c>
      <c r="M47" s="64" t="s">
        <v>499</v>
      </c>
      <c r="N47" s="64" t="s">
        <v>499</v>
      </c>
      <c r="O47" s="65" t="s">
        <v>499</v>
      </c>
      <c r="P47" s="48"/>
      <c r="Q47" s="48"/>
      <c r="R47" s="48"/>
      <c r="S47" s="48"/>
      <c r="T47" s="48"/>
      <c r="U47" s="48"/>
    </row>
    <row r="48" spans="1:21" ht="30.75" customHeight="1">
      <c r="A48" s="48"/>
      <c r="B48" s="1216"/>
      <c r="C48" s="1217"/>
      <c r="D48" s="62"/>
      <c r="E48" s="1222" t="s">
        <v>15</v>
      </c>
      <c r="F48" s="1222"/>
      <c r="G48" s="1222"/>
      <c r="H48" s="1222"/>
      <c r="I48" s="1222"/>
      <c r="J48" s="1223"/>
      <c r="K48" s="63">
        <v>9</v>
      </c>
      <c r="L48" s="64">
        <v>10</v>
      </c>
      <c r="M48" s="64">
        <v>12</v>
      </c>
      <c r="N48" s="64">
        <v>13</v>
      </c>
      <c r="O48" s="65">
        <v>12</v>
      </c>
      <c r="P48" s="48"/>
      <c r="Q48" s="48"/>
      <c r="R48" s="48"/>
      <c r="S48" s="48"/>
      <c r="T48" s="48"/>
      <c r="U48" s="48"/>
    </row>
    <row r="49" spans="1:21" ht="30.75" customHeight="1">
      <c r="A49" s="48"/>
      <c r="B49" s="1216"/>
      <c r="C49" s="1217"/>
      <c r="D49" s="62"/>
      <c r="E49" s="1222" t="s">
        <v>16</v>
      </c>
      <c r="F49" s="1222"/>
      <c r="G49" s="1222"/>
      <c r="H49" s="1222"/>
      <c r="I49" s="1222"/>
      <c r="J49" s="1223"/>
      <c r="K49" s="63">
        <v>3</v>
      </c>
      <c r="L49" s="64">
        <v>3</v>
      </c>
      <c r="M49" s="64">
        <v>3</v>
      </c>
      <c r="N49" s="64">
        <v>5</v>
      </c>
      <c r="O49" s="65">
        <v>5</v>
      </c>
      <c r="P49" s="48"/>
      <c r="Q49" s="48"/>
      <c r="R49" s="48"/>
      <c r="S49" s="48"/>
      <c r="T49" s="48"/>
      <c r="U49" s="48"/>
    </row>
    <row r="50" spans="1:21" ht="30.75" customHeight="1">
      <c r="A50" s="48"/>
      <c r="B50" s="1216"/>
      <c r="C50" s="1217"/>
      <c r="D50" s="62"/>
      <c r="E50" s="1222" t="s">
        <v>17</v>
      </c>
      <c r="F50" s="1222"/>
      <c r="G50" s="1222"/>
      <c r="H50" s="1222"/>
      <c r="I50" s="1222"/>
      <c r="J50" s="1223"/>
      <c r="K50" s="63">
        <v>6</v>
      </c>
      <c r="L50" s="64">
        <v>6</v>
      </c>
      <c r="M50" s="64">
        <v>6</v>
      </c>
      <c r="N50" s="64">
        <v>6</v>
      </c>
      <c r="O50" s="65">
        <v>6</v>
      </c>
      <c r="P50" s="48"/>
      <c r="Q50" s="48"/>
      <c r="R50" s="48"/>
      <c r="S50" s="48"/>
      <c r="T50" s="48"/>
      <c r="U50" s="48"/>
    </row>
    <row r="51" spans="1:21" ht="30.75" customHeight="1">
      <c r="A51" s="48"/>
      <c r="B51" s="1218"/>
      <c r="C51" s="1219"/>
      <c r="D51" s="66"/>
      <c r="E51" s="1222" t="s">
        <v>18</v>
      </c>
      <c r="F51" s="1222"/>
      <c r="G51" s="1222"/>
      <c r="H51" s="1222"/>
      <c r="I51" s="1222"/>
      <c r="J51" s="1223"/>
      <c r="K51" s="63" t="s">
        <v>499</v>
      </c>
      <c r="L51" s="64" t="s">
        <v>499</v>
      </c>
      <c r="M51" s="64" t="s">
        <v>499</v>
      </c>
      <c r="N51" s="64" t="s">
        <v>499</v>
      </c>
      <c r="O51" s="65" t="s">
        <v>499</v>
      </c>
      <c r="P51" s="48"/>
      <c r="Q51" s="48"/>
      <c r="R51" s="48"/>
      <c r="S51" s="48"/>
      <c r="T51" s="48"/>
      <c r="U51" s="48"/>
    </row>
    <row r="52" spans="1:21" ht="30.75" customHeight="1">
      <c r="A52" s="48"/>
      <c r="B52" s="1224" t="s">
        <v>19</v>
      </c>
      <c r="C52" s="1225"/>
      <c r="D52" s="66"/>
      <c r="E52" s="1222" t="s">
        <v>20</v>
      </c>
      <c r="F52" s="1222"/>
      <c r="G52" s="1222"/>
      <c r="H52" s="1222"/>
      <c r="I52" s="1222"/>
      <c r="J52" s="1223"/>
      <c r="K52" s="63">
        <v>261</v>
      </c>
      <c r="L52" s="64">
        <v>259</v>
      </c>
      <c r="M52" s="64">
        <v>310</v>
      </c>
      <c r="N52" s="64">
        <v>311</v>
      </c>
      <c r="O52" s="65">
        <v>327</v>
      </c>
      <c r="P52" s="48"/>
      <c r="Q52" s="48"/>
      <c r="R52" s="48"/>
      <c r="S52" s="48"/>
      <c r="T52" s="48"/>
      <c r="U52" s="48"/>
    </row>
    <row r="53" spans="1:21" ht="30.75" customHeight="1" thickBot="1">
      <c r="A53" s="48"/>
      <c r="B53" s="1226" t="s">
        <v>21</v>
      </c>
      <c r="C53" s="1227"/>
      <c r="D53" s="67"/>
      <c r="E53" s="1228" t="s">
        <v>22</v>
      </c>
      <c r="F53" s="1228"/>
      <c r="G53" s="1228"/>
      <c r="H53" s="1228"/>
      <c r="I53" s="1228"/>
      <c r="J53" s="1229"/>
      <c r="K53" s="68">
        <v>91</v>
      </c>
      <c r="L53" s="69">
        <v>66</v>
      </c>
      <c r="M53" s="69">
        <v>83</v>
      </c>
      <c r="N53" s="69">
        <v>84</v>
      </c>
      <c r="O53" s="70">
        <v>89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564</v>
      </c>
      <c r="P55" s="48"/>
      <c r="Q55" s="48"/>
      <c r="R55" s="48"/>
      <c r="S55" s="48"/>
      <c r="T55" s="48"/>
      <c r="U55" s="48"/>
    </row>
    <row r="56" spans="1:21" ht="31.5" customHeight="1" thickBot="1">
      <c r="A56" s="48"/>
      <c r="B56" s="76"/>
      <c r="C56" s="77"/>
      <c r="D56" s="77"/>
      <c r="E56" s="78"/>
      <c r="F56" s="78"/>
      <c r="G56" s="78"/>
      <c r="H56" s="78"/>
      <c r="I56" s="78"/>
      <c r="J56" s="79" t="s">
        <v>2</v>
      </c>
      <c r="K56" s="80" t="s">
        <v>565</v>
      </c>
      <c r="L56" s="81" t="s">
        <v>566</v>
      </c>
      <c r="M56" s="81" t="s">
        <v>567</v>
      </c>
      <c r="N56" s="81" t="s">
        <v>568</v>
      </c>
      <c r="O56" s="82" t="s">
        <v>569</v>
      </c>
      <c r="P56" s="48"/>
      <c r="Q56" s="48"/>
      <c r="R56" s="48"/>
      <c r="S56" s="48"/>
      <c r="T56" s="48"/>
      <c r="U56" s="48"/>
    </row>
    <row r="57" spans="1:21" ht="31.5" customHeight="1">
      <c r="B57" s="1230" t="s">
        <v>25</v>
      </c>
      <c r="C57" s="1231"/>
      <c r="D57" s="1234" t="s">
        <v>26</v>
      </c>
      <c r="E57" s="1235"/>
      <c r="F57" s="1235"/>
      <c r="G57" s="1235"/>
      <c r="H57" s="1235"/>
      <c r="I57" s="1235"/>
      <c r="J57" s="1236"/>
      <c r="K57" s="83"/>
      <c r="L57" s="84"/>
      <c r="M57" s="84"/>
      <c r="N57" s="84"/>
      <c r="O57" s="85"/>
    </row>
    <row r="58" spans="1:21" ht="31.5" customHeight="1" thickBot="1">
      <c r="B58" s="1232"/>
      <c r="C58" s="1233"/>
      <c r="D58" s="1237" t="s">
        <v>27</v>
      </c>
      <c r="E58" s="1238"/>
      <c r="F58" s="1238"/>
      <c r="G58" s="1238"/>
      <c r="H58" s="1238"/>
      <c r="I58" s="1238"/>
      <c r="J58" s="1239"/>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oZ0cofWCzU93FsnpNWFVlx4EoEKgUZFoPs3FV1JSwtGReSJoMdpn+kCnvn5hZDBWGkRJvw8Z6ZI/3Jj27QMEQ==" saltValue="uQiFoXUUuWLIvF/8RqLem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541</v>
      </c>
      <c r="J40" s="100" t="s">
        <v>542</v>
      </c>
      <c r="K40" s="100" t="s">
        <v>543</v>
      </c>
      <c r="L40" s="100" t="s">
        <v>544</v>
      </c>
      <c r="M40" s="101" t="s">
        <v>545</v>
      </c>
    </row>
    <row r="41" spans="2:13" ht="27.75" customHeight="1">
      <c r="B41" s="1240" t="s">
        <v>30</v>
      </c>
      <c r="C41" s="1241"/>
      <c r="D41" s="102"/>
      <c r="E41" s="1246" t="s">
        <v>31</v>
      </c>
      <c r="F41" s="1246"/>
      <c r="G41" s="1246"/>
      <c r="H41" s="1247"/>
      <c r="I41" s="103">
        <v>3591</v>
      </c>
      <c r="J41" s="104">
        <v>4043</v>
      </c>
      <c r="K41" s="104">
        <v>4315</v>
      </c>
      <c r="L41" s="104">
        <v>4377</v>
      </c>
      <c r="M41" s="105">
        <v>4438</v>
      </c>
    </row>
    <row r="42" spans="2:13" ht="27.75" customHeight="1">
      <c r="B42" s="1242"/>
      <c r="C42" s="1243"/>
      <c r="D42" s="106"/>
      <c r="E42" s="1248" t="s">
        <v>32</v>
      </c>
      <c r="F42" s="1248"/>
      <c r="G42" s="1248"/>
      <c r="H42" s="1249"/>
      <c r="I42" s="107">
        <v>39</v>
      </c>
      <c r="J42" s="108">
        <v>33</v>
      </c>
      <c r="K42" s="108">
        <v>27</v>
      </c>
      <c r="L42" s="108">
        <v>21</v>
      </c>
      <c r="M42" s="109">
        <v>15</v>
      </c>
    </row>
    <row r="43" spans="2:13" ht="27.75" customHeight="1">
      <c r="B43" s="1242"/>
      <c r="C43" s="1243"/>
      <c r="D43" s="106"/>
      <c r="E43" s="1248" t="s">
        <v>33</v>
      </c>
      <c r="F43" s="1248"/>
      <c r="G43" s="1248"/>
      <c r="H43" s="1249"/>
      <c r="I43" s="107">
        <v>64</v>
      </c>
      <c r="J43" s="108">
        <v>61</v>
      </c>
      <c r="K43" s="108">
        <v>60</v>
      </c>
      <c r="L43" s="108">
        <v>65</v>
      </c>
      <c r="M43" s="109">
        <v>70</v>
      </c>
    </row>
    <row r="44" spans="2:13" ht="27.75" customHeight="1">
      <c r="B44" s="1242"/>
      <c r="C44" s="1243"/>
      <c r="D44" s="106"/>
      <c r="E44" s="1248" t="s">
        <v>34</v>
      </c>
      <c r="F44" s="1248"/>
      <c r="G44" s="1248"/>
      <c r="H44" s="1249"/>
      <c r="I44" s="107">
        <v>43</v>
      </c>
      <c r="J44" s="108">
        <v>66</v>
      </c>
      <c r="K44" s="108">
        <v>61</v>
      </c>
      <c r="L44" s="108">
        <v>111</v>
      </c>
      <c r="M44" s="109">
        <v>124</v>
      </c>
    </row>
    <row r="45" spans="2:13" ht="27.75" customHeight="1">
      <c r="B45" s="1242"/>
      <c r="C45" s="1243"/>
      <c r="D45" s="106"/>
      <c r="E45" s="1248" t="s">
        <v>35</v>
      </c>
      <c r="F45" s="1248"/>
      <c r="G45" s="1248"/>
      <c r="H45" s="1249"/>
      <c r="I45" s="107">
        <v>742</v>
      </c>
      <c r="J45" s="108">
        <v>760</v>
      </c>
      <c r="K45" s="108">
        <v>749</v>
      </c>
      <c r="L45" s="108">
        <v>726</v>
      </c>
      <c r="M45" s="109">
        <v>731</v>
      </c>
    </row>
    <row r="46" spans="2:13" ht="27.75" customHeight="1">
      <c r="B46" s="1242"/>
      <c r="C46" s="1243"/>
      <c r="D46" s="110"/>
      <c r="E46" s="1248" t="s">
        <v>36</v>
      </c>
      <c r="F46" s="1248"/>
      <c r="G46" s="1248"/>
      <c r="H46" s="1249"/>
      <c r="I46" s="107" t="s">
        <v>499</v>
      </c>
      <c r="J46" s="108" t="s">
        <v>499</v>
      </c>
      <c r="K46" s="108" t="s">
        <v>499</v>
      </c>
      <c r="L46" s="108" t="s">
        <v>499</v>
      </c>
      <c r="M46" s="109" t="s">
        <v>499</v>
      </c>
    </row>
    <row r="47" spans="2:13" ht="27.75" customHeight="1">
      <c r="B47" s="1242"/>
      <c r="C47" s="1243"/>
      <c r="D47" s="111"/>
      <c r="E47" s="1250" t="s">
        <v>37</v>
      </c>
      <c r="F47" s="1251"/>
      <c r="G47" s="1251"/>
      <c r="H47" s="1252"/>
      <c r="I47" s="107" t="s">
        <v>499</v>
      </c>
      <c r="J47" s="108" t="s">
        <v>499</v>
      </c>
      <c r="K47" s="108" t="s">
        <v>499</v>
      </c>
      <c r="L47" s="108" t="s">
        <v>499</v>
      </c>
      <c r="M47" s="109" t="s">
        <v>499</v>
      </c>
    </row>
    <row r="48" spans="2:13" ht="27.75" customHeight="1">
      <c r="B48" s="1242"/>
      <c r="C48" s="1243"/>
      <c r="D48" s="106"/>
      <c r="E48" s="1248" t="s">
        <v>38</v>
      </c>
      <c r="F48" s="1248"/>
      <c r="G48" s="1248"/>
      <c r="H48" s="1249"/>
      <c r="I48" s="107" t="s">
        <v>499</v>
      </c>
      <c r="J48" s="108" t="s">
        <v>499</v>
      </c>
      <c r="K48" s="108" t="s">
        <v>499</v>
      </c>
      <c r="L48" s="108" t="s">
        <v>499</v>
      </c>
      <c r="M48" s="109" t="s">
        <v>499</v>
      </c>
    </row>
    <row r="49" spans="2:13" ht="27.75" customHeight="1">
      <c r="B49" s="1244"/>
      <c r="C49" s="1245"/>
      <c r="D49" s="106"/>
      <c r="E49" s="1248" t="s">
        <v>39</v>
      </c>
      <c r="F49" s="1248"/>
      <c r="G49" s="1248"/>
      <c r="H49" s="1249"/>
      <c r="I49" s="107" t="s">
        <v>499</v>
      </c>
      <c r="J49" s="108" t="s">
        <v>499</v>
      </c>
      <c r="K49" s="108" t="s">
        <v>499</v>
      </c>
      <c r="L49" s="108" t="s">
        <v>499</v>
      </c>
      <c r="M49" s="109" t="s">
        <v>499</v>
      </c>
    </row>
    <row r="50" spans="2:13" ht="27.75" customHeight="1">
      <c r="B50" s="1253" t="s">
        <v>40</v>
      </c>
      <c r="C50" s="1254"/>
      <c r="D50" s="112"/>
      <c r="E50" s="1248" t="s">
        <v>41</v>
      </c>
      <c r="F50" s="1248"/>
      <c r="G50" s="1248"/>
      <c r="H50" s="1249"/>
      <c r="I50" s="107">
        <v>1478</v>
      </c>
      <c r="J50" s="108">
        <v>1654</v>
      </c>
      <c r="K50" s="108">
        <v>1656</v>
      </c>
      <c r="L50" s="108">
        <v>1621</v>
      </c>
      <c r="M50" s="109">
        <v>1616</v>
      </c>
    </row>
    <row r="51" spans="2:13" ht="27.75" customHeight="1">
      <c r="B51" s="1242"/>
      <c r="C51" s="1243"/>
      <c r="D51" s="106"/>
      <c r="E51" s="1248" t="s">
        <v>42</v>
      </c>
      <c r="F51" s="1248"/>
      <c r="G51" s="1248"/>
      <c r="H51" s="1249"/>
      <c r="I51" s="107">
        <v>5</v>
      </c>
      <c r="J51" s="108">
        <v>5</v>
      </c>
      <c r="K51" s="108">
        <v>71</v>
      </c>
      <c r="L51" s="108">
        <v>3</v>
      </c>
      <c r="M51" s="109">
        <v>2</v>
      </c>
    </row>
    <row r="52" spans="2:13" ht="27.75" customHeight="1">
      <c r="B52" s="1244"/>
      <c r="C52" s="1245"/>
      <c r="D52" s="106"/>
      <c r="E52" s="1248" t="s">
        <v>43</v>
      </c>
      <c r="F52" s="1248"/>
      <c r="G52" s="1248"/>
      <c r="H52" s="1249"/>
      <c r="I52" s="107">
        <v>3000</v>
      </c>
      <c r="J52" s="108">
        <v>3312</v>
      </c>
      <c r="K52" s="108">
        <v>3491</v>
      </c>
      <c r="L52" s="108">
        <v>3534</v>
      </c>
      <c r="M52" s="109">
        <v>3563</v>
      </c>
    </row>
    <row r="53" spans="2:13" ht="27.75" customHeight="1" thickBot="1">
      <c r="B53" s="1255" t="s">
        <v>44</v>
      </c>
      <c r="C53" s="1256"/>
      <c r="D53" s="113"/>
      <c r="E53" s="1257" t="s">
        <v>45</v>
      </c>
      <c r="F53" s="1257"/>
      <c r="G53" s="1257"/>
      <c r="H53" s="1258"/>
      <c r="I53" s="114">
        <v>-5</v>
      </c>
      <c r="J53" s="115">
        <v>-8</v>
      </c>
      <c r="K53" s="115">
        <v>-5</v>
      </c>
      <c r="L53" s="115">
        <v>142</v>
      </c>
      <c r="M53" s="116">
        <v>197</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dAXtnj0dK71uQk2hJvhVE8yejAqqAbbhr7ADwMj2shmJG45py96Wn+T40rSgEWW7il0FnJBxhEv0NWFEid6tpg==" saltValue="SlyYhvYayqzdll9doSv6p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543</v>
      </c>
      <c r="G54" s="125" t="s">
        <v>544</v>
      </c>
      <c r="H54" s="126" t="s">
        <v>545</v>
      </c>
    </row>
    <row r="55" spans="2:8" ht="52.5" customHeight="1">
      <c r="B55" s="127"/>
      <c r="C55" s="1267" t="s">
        <v>48</v>
      </c>
      <c r="D55" s="1267"/>
      <c r="E55" s="1268"/>
      <c r="F55" s="128">
        <v>858</v>
      </c>
      <c r="G55" s="128">
        <v>847</v>
      </c>
      <c r="H55" s="129">
        <v>851</v>
      </c>
    </row>
    <row r="56" spans="2:8" ht="52.5" customHeight="1">
      <c r="B56" s="130"/>
      <c r="C56" s="1269" t="s">
        <v>49</v>
      </c>
      <c r="D56" s="1269"/>
      <c r="E56" s="1270"/>
      <c r="F56" s="131">
        <v>65</v>
      </c>
      <c r="G56" s="131">
        <v>65</v>
      </c>
      <c r="H56" s="132">
        <v>65</v>
      </c>
    </row>
    <row r="57" spans="2:8" ht="53.25" customHeight="1">
      <c r="B57" s="130"/>
      <c r="C57" s="1271" t="s">
        <v>50</v>
      </c>
      <c r="D57" s="1271"/>
      <c r="E57" s="1272"/>
      <c r="F57" s="133">
        <v>561</v>
      </c>
      <c r="G57" s="133">
        <v>513</v>
      </c>
      <c r="H57" s="134">
        <v>484</v>
      </c>
    </row>
    <row r="58" spans="2:8" ht="45.75" customHeight="1">
      <c r="B58" s="135"/>
      <c r="C58" s="1259" t="s">
        <v>570</v>
      </c>
      <c r="D58" s="1260"/>
      <c r="E58" s="1261"/>
      <c r="F58" s="136">
        <v>281</v>
      </c>
      <c r="G58" s="136">
        <v>281</v>
      </c>
      <c r="H58" s="137">
        <v>241</v>
      </c>
    </row>
    <row r="59" spans="2:8" ht="45.75" customHeight="1">
      <c r="B59" s="135"/>
      <c r="C59" s="1259" t="s">
        <v>571</v>
      </c>
      <c r="D59" s="1260"/>
      <c r="E59" s="1261"/>
      <c r="F59" s="136">
        <v>144</v>
      </c>
      <c r="G59" s="136">
        <v>144</v>
      </c>
      <c r="H59" s="137">
        <v>144</v>
      </c>
    </row>
    <row r="60" spans="2:8" ht="45.75" customHeight="1">
      <c r="B60" s="135"/>
      <c r="C60" s="1259" t="s">
        <v>573</v>
      </c>
      <c r="D60" s="1260"/>
      <c r="E60" s="1261"/>
      <c r="F60" s="136">
        <v>24</v>
      </c>
      <c r="G60" s="136">
        <v>27</v>
      </c>
      <c r="H60" s="137">
        <v>30</v>
      </c>
    </row>
    <row r="61" spans="2:8" ht="45.75" customHeight="1">
      <c r="B61" s="135"/>
      <c r="C61" s="1259" t="s">
        <v>572</v>
      </c>
      <c r="D61" s="1260"/>
      <c r="E61" s="1261"/>
      <c r="F61" s="136">
        <v>46</v>
      </c>
      <c r="G61" s="136">
        <v>28</v>
      </c>
      <c r="H61" s="137">
        <v>28</v>
      </c>
    </row>
    <row r="62" spans="2:8" ht="45.75" customHeight="1" thickBot="1">
      <c r="B62" s="138"/>
      <c r="C62" s="1262" t="s">
        <v>574</v>
      </c>
      <c r="D62" s="1263"/>
      <c r="E62" s="1264"/>
      <c r="F62" s="139">
        <v>22</v>
      </c>
      <c r="G62" s="139">
        <v>21</v>
      </c>
      <c r="H62" s="140">
        <v>20</v>
      </c>
    </row>
    <row r="63" spans="2:8" ht="52.5" customHeight="1" thickBot="1">
      <c r="B63" s="141"/>
      <c r="C63" s="1265" t="s">
        <v>51</v>
      </c>
      <c r="D63" s="1265"/>
      <c r="E63" s="1266"/>
      <c r="F63" s="142">
        <v>1484</v>
      </c>
      <c r="G63" s="142">
        <v>1425</v>
      </c>
      <c r="H63" s="143">
        <v>1401</v>
      </c>
    </row>
    <row r="64" spans="2:8" ht="15" customHeight="1"/>
  </sheetData>
  <sheetProtection algorithmName="SHA-512" hashValue="PijrNSj5Iw2Jode4DbzR5teFw9Nww+LJI76SywMu+BIm+TiHZL2bWhMYVrkYeQZPRJ4mLyfisSD3TwX1dNGEZg==" saltValue="/gM+gqLnKPHBYC54x0yK1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538</v>
      </c>
      <c r="G2" s="157"/>
      <c r="H2" s="158"/>
    </row>
    <row r="3" spans="1:8">
      <c r="A3" s="154" t="s">
        <v>531</v>
      </c>
      <c r="B3" s="159"/>
      <c r="C3" s="160"/>
      <c r="D3" s="161">
        <v>145892</v>
      </c>
      <c r="E3" s="162"/>
      <c r="F3" s="163">
        <v>280458</v>
      </c>
      <c r="G3" s="164"/>
      <c r="H3" s="165"/>
    </row>
    <row r="4" spans="1:8">
      <c r="A4" s="166"/>
      <c r="B4" s="167"/>
      <c r="C4" s="168"/>
      <c r="D4" s="169">
        <v>90057</v>
      </c>
      <c r="E4" s="170"/>
      <c r="F4" s="171">
        <v>127286</v>
      </c>
      <c r="G4" s="172"/>
      <c r="H4" s="173"/>
    </row>
    <row r="5" spans="1:8">
      <c r="A5" s="154" t="s">
        <v>533</v>
      </c>
      <c r="B5" s="159"/>
      <c r="C5" s="160"/>
      <c r="D5" s="161">
        <v>131133</v>
      </c>
      <c r="E5" s="162"/>
      <c r="F5" s="163">
        <v>310300</v>
      </c>
      <c r="G5" s="164"/>
      <c r="H5" s="165"/>
    </row>
    <row r="6" spans="1:8">
      <c r="A6" s="166"/>
      <c r="B6" s="167"/>
      <c r="C6" s="168"/>
      <c r="D6" s="169">
        <v>85800</v>
      </c>
      <c r="E6" s="170"/>
      <c r="F6" s="171">
        <v>157576</v>
      </c>
      <c r="G6" s="172"/>
      <c r="H6" s="173"/>
    </row>
    <row r="7" spans="1:8">
      <c r="A7" s="154" t="s">
        <v>534</v>
      </c>
      <c r="B7" s="159"/>
      <c r="C7" s="160"/>
      <c r="D7" s="161">
        <v>177886</v>
      </c>
      <c r="E7" s="162"/>
      <c r="F7" s="163">
        <v>317319</v>
      </c>
      <c r="G7" s="164"/>
      <c r="H7" s="165"/>
    </row>
    <row r="8" spans="1:8">
      <c r="A8" s="166"/>
      <c r="B8" s="167"/>
      <c r="C8" s="168"/>
      <c r="D8" s="169">
        <v>99243</v>
      </c>
      <c r="E8" s="170"/>
      <c r="F8" s="171">
        <v>164214</v>
      </c>
      <c r="G8" s="172"/>
      <c r="H8" s="173"/>
    </row>
    <row r="9" spans="1:8">
      <c r="A9" s="154" t="s">
        <v>535</v>
      </c>
      <c r="B9" s="159"/>
      <c r="C9" s="160"/>
      <c r="D9" s="161">
        <v>110787</v>
      </c>
      <c r="E9" s="162"/>
      <c r="F9" s="163">
        <v>289738</v>
      </c>
      <c r="G9" s="164"/>
      <c r="H9" s="165"/>
    </row>
    <row r="10" spans="1:8">
      <c r="A10" s="166"/>
      <c r="B10" s="167"/>
      <c r="C10" s="168"/>
      <c r="D10" s="169">
        <v>67848</v>
      </c>
      <c r="E10" s="170"/>
      <c r="F10" s="171">
        <v>156238</v>
      </c>
      <c r="G10" s="172"/>
      <c r="H10" s="173"/>
    </row>
    <row r="11" spans="1:8">
      <c r="A11" s="154" t="s">
        <v>536</v>
      </c>
      <c r="B11" s="159"/>
      <c r="C11" s="160"/>
      <c r="D11" s="161">
        <v>173383</v>
      </c>
      <c r="E11" s="162"/>
      <c r="F11" s="163">
        <v>316937</v>
      </c>
      <c r="G11" s="164"/>
      <c r="H11" s="165"/>
    </row>
    <row r="12" spans="1:8">
      <c r="A12" s="166"/>
      <c r="B12" s="167"/>
      <c r="C12" s="174"/>
      <c r="D12" s="169">
        <v>137497</v>
      </c>
      <c r="E12" s="170"/>
      <c r="F12" s="171">
        <v>199150</v>
      </c>
      <c r="G12" s="172"/>
      <c r="H12" s="173"/>
    </row>
    <row r="13" spans="1:8">
      <c r="A13" s="154"/>
      <c r="B13" s="159"/>
      <c r="C13" s="175"/>
      <c r="D13" s="176">
        <v>147816</v>
      </c>
      <c r="E13" s="177"/>
      <c r="F13" s="178">
        <v>302950</v>
      </c>
      <c r="G13" s="179"/>
      <c r="H13" s="165"/>
    </row>
    <row r="14" spans="1:8">
      <c r="A14" s="166"/>
      <c r="B14" s="167"/>
      <c r="C14" s="168"/>
      <c r="D14" s="169">
        <v>96089</v>
      </c>
      <c r="E14" s="170"/>
      <c r="F14" s="171">
        <v>160893</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5.98</v>
      </c>
      <c r="C19" s="180">
        <f>ROUND(VALUE(SUBSTITUTE(実質収支比率等に係る経年分析!G$48,"▲","-")),2)</f>
        <v>3.93</v>
      </c>
      <c r="D19" s="180">
        <f>ROUND(VALUE(SUBSTITUTE(実質収支比率等に係る経年分析!H$48,"▲","-")),2)</f>
        <v>3.27</v>
      </c>
      <c r="E19" s="180">
        <f>ROUND(VALUE(SUBSTITUTE(実質収支比率等に係る経年分析!I$48,"▲","-")),2)</f>
        <v>3.02</v>
      </c>
      <c r="F19" s="180">
        <f>ROUND(VALUE(SUBSTITUTE(実質収支比率等に係る経年分析!J$48,"▲","-")),2)</f>
        <v>3.26</v>
      </c>
    </row>
    <row r="20" spans="1:11">
      <c r="A20" s="180" t="s">
        <v>55</v>
      </c>
      <c r="B20" s="180">
        <f>ROUND(VALUE(SUBSTITUTE(実質収支比率等に係る経年分析!F$47,"▲","-")),2)</f>
        <v>42.16</v>
      </c>
      <c r="C20" s="180">
        <f>ROUND(VALUE(SUBSTITUTE(実質収支比率等に係る経年分析!G$47,"▲","-")),2)</f>
        <v>44.81</v>
      </c>
      <c r="D20" s="180">
        <f>ROUND(VALUE(SUBSTITUTE(実質収支比率等に係る経年分析!H$47,"▲","-")),2)</f>
        <v>41.62</v>
      </c>
      <c r="E20" s="180">
        <f>ROUND(VALUE(SUBSTITUTE(実質収支比率等に係る経年分析!I$47,"▲","-")),2)</f>
        <v>40.69</v>
      </c>
      <c r="F20" s="180">
        <f>ROUND(VALUE(SUBSTITUTE(実質収支比率等に係る経年分析!J$47,"▲","-")),2)</f>
        <v>40.74</v>
      </c>
    </row>
    <row r="21" spans="1:11">
      <c r="A21" s="180" t="s">
        <v>56</v>
      </c>
      <c r="B21" s="180">
        <f>IF(ISNUMBER(VALUE(SUBSTITUTE(実質収支比率等に係る経年分析!F$49,"▲","-"))),ROUND(VALUE(SUBSTITUTE(実質収支比率等に係る経年分析!F$49,"▲","-")),2),NA())</f>
        <v>0.27</v>
      </c>
      <c r="C21" s="180">
        <f>IF(ISNUMBER(VALUE(SUBSTITUTE(実質収支比率等に係る経年分析!G$49,"▲","-"))),ROUND(VALUE(SUBSTITUTE(実質収支比率等に係る経年分析!G$49,"▲","-")),2),NA())</f>
        <v>-3.82</v>
      </c>
      <c r="D21" s="180">
        <f>IF(ISNUMBER(VALUE(SUBSTITUTE(実質収支比率等に係る経年分析!H$49,"▲","-"))),ROUND(VALUE(SUBSTITUTE(実質収支比率等に係る経年分析!H$49,"▲","-")),2),NA())</f>
        <v>-5.35</v>
      </c>
      <c r="E21" s="180">
        <f>IF(ISNUMBER(VALUE(SUBSTITUTE(実質収支比率等に係る経年分析!I$49,"▲","-"))),ROUND(VALUE(SUBSTITUTE(実質収支比率等に係る経年分析!I$49,"▲","-")),2),NA())</f>
        <v>-3.3</v>
      </c>
      <c r="F21" s="180">
        <f>IF(ISNUMBER(VALUE(SUBSTITUTE(実質収支比率等に係る経年分析!J$49,"▲","-"))),ROUND(VALUE(SUBSTITUTE(実質収支比率等に係る経年分析!J$49,"▲","-")),2),NA())</f>
        <v>-2.1</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国民健康保険中央診療所特別会計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0.08</v>
      </c>
    </row>
    <row r="31" spans="1:11">
      <c r="A31" s="181" t="str">
        <f>IF(連結実質赤字比率に係る赤字・黒字の構成分析!C$39="",NA(),連結実質赤字比率に係る赤字・黒字の構成分析!C$39)</f>
        <v>後期高齢者医療保険事業特別会計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7.0000000000000007E-2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c r="A32" s="181" t="str">
        <f>IF(連結実質赤字比率に係る赤字・黒字の構成分析!C$38="",NA(),連結実質赤字比率に係る赤字・黒字の構成分析!C$38)</f>
        <v>簡易水道特別会計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1.59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0.94</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1.0900000000000001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1.1299999999999999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0.97</v>
      </c>
    </row>
    <row r="34" spans="1:16">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2.25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2.15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1.76</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7.61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5.62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5.08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4.99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5.25</v>
      </c>
    </row>
    <row r="36" spans="1:16">
      <c r="A36" s="181" t="str">
        <f>IF(連結実質赤字比率に係る赤字・黒字の構成分析!C$34="",NA(),連結実質赤字比率に係る赤字・黒字の構成分析!C$34)</f>
        <v>住宅新築資金等貸付事業特別会計</v>
      </c>
      <c r="B36" s="181">
        <f>IF(ROUND(VALUE(SUBSTITUTE(連結実質赤字比率に係る赤字・黒字の構成分析!F$34,"▲", "-")), 2) &lt; 0, ABS(ROUND(VALUE(SUBSTITUTE(連結実質赤字比率に係る赤字・黒字の構成分析!F$34,"▲", "-")), 2)), NA())</f>
        <v>1.63</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1.69</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1.81</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1.97</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1.99</v>
      </c>
      <c r="K36" s="181" t="e">
        <f>IF(ROUND(VALUE(SUBSTITUTE(連結実質赤字比率に係る赤字・黒字の構成分析!J$34,"▲", "-")), 2) &gt;= 0, ABS(ROUND(VALUE(SUBSTITUTE(連結実質赤字比率に係る赤字・黒字の構成分析!J$34,"▲", "-")), 2)), NA())</f>
        <v>#N/A</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261</v>
      </c>
      <c r="E42" s="182"/>
      <c r="F42" s="182"/>
      <c r="G42" s="182">
        <f>'実質公債費比率（分子）の構造'!L$52</f>
        <v>259</v>
      </c>
      <c r="H42" s="182"/>
      <c r="I42" s="182"/>
      <c r="J42" s="182">
        <f>'実質公債費比率（分子）の構造'!M$52</f>
        <v>310</v>
      </c>
      <c r="K42" s="182"/>
      <c r="L42" s="182"/>
      <c r="M42" s="182">
        <f>'実質公債費比率（分子）の構造'!N$52</f>
        <v>311</v>
      </c>
      <c r="N42" s="182"/>
      <c r="O42" s="182"/>
      <c r="P42" s="182">
        <f>'実質公債費比率（分子）の構造'!O$52</f>
        <v>327</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6</v>
      </c>
      <c r="C44" s="182"/>
      <c r="D44" s="182"/>
      <c r="E44" s="182">
        <f>'実質公債費比率（分子）の構造'!L$50</f>
        <v>6</v>
      </c>
      <c r="F44" s="182"/>
      <c r="G44" s="182"/>
      <c r="H44" s="182">
        <f>'実質公債費比率（分子）の構造'!M$50</f>
        <v>6</v>
      </c>
      <c r="I44" s="182"/>
      <c r="J44" s="182"/>
      <c r="K44" s="182">
        <f>'実質公債費比率（分子）の構造'!N$50</f>
        <v>6</v>
      </c>
      <c r="L44" s="182"/>
      <c r="M44" s="182"/>
      <c r="N44" s="182">
        <f>'実質公債費比率（分子）の構造'!O$50</f>
        <v>6</v>
      </c>
      <c r="O44" s="182"/>
      <c r="P44" s="182"/>
    </row>
    <row r="45" spans="1:16">
      <c r="A45" s="182" t="s">
        <v>66</v>
      </c>
      <c r="B45" s="182">
        <f>'実質公債費比率（分子）の構造'!K$49</f>
        <v>3</v>
      </c>
      <c r="C45" s="182"/>
      <c r="D45" s="182"/>
      <c r="E45" s="182">
        <f>'実質公債費比率（分子）の構造'!L$49</f>
        <v>3</v>
      </c>
      <c r="F45" s="182"/>
      <c r="G45" s="182"/>
      <c r="H45" s="182">
        <f>'実質公債費比率（分子）の構造'!M$49</f>
        <v>3</v>
      </c>
      <c r="I45" s="182"/>
      <c r="J45" s="182"/>
      <c r="K45" s="182">
        <f>'実質公債費比率（分子）の構造'!N$49</f>
        <v>5</v>
      </c>
      <c r="L45" s="182"/>
      <c r="M45" s="182"/>
      <c r="N45" s="182">
        <f>'実質公債費比率（分子）の構造'!O$49</f>
        <v>5</v>
      </c>
      <c r="O45" s="182"/>
      <c r="P45" s="182"/>
    </row>
    <row r="46" spans="1:16">
      <c r="A46" s="182" t="s">
        <v>67</v>
      </c>
      <c r="B46" s="182">
        <f>'実質公債費比率（分子）の構造'!K$48</f>
        <v>9</v>
      </c>
      <c r="C46" s="182"/>
      <c r="D46" s="182"/>
      <c r="E46" s="182">
        <f>'実質公債費比率（分子）の構造'!L$48</f>
        <v>10</v>
      </c>
      <c r="F46" s="182"/>
      <c r="G46" s="182"/>
      <c r="H46" s="182">
        <f>'実質公債費比率（分子）の構造'!M$48</f>
        <v>12</v>
      </c>
      <c r="I46" s="182"/>
      <c r="J46" s="182"/>
      <c r="K46" s="182">
        <f>'実質公債費比率（分子）の構造'!N$48</f>
        <v>13</v>
      </c>
      <c r="L46" s="182"/>
      <c r="M46" s="182"/>
      <c r="N46" s="182">
        <f>'実質公債費比率（分子）の構造'!O$48</f>
        <v>12</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334</v>
      </c>
      <c r="C49" s="182"/>
      <c r="D49" s="182"/>
      <c r="E49" s="182">
        <f>'実質公債費比率（分子）の構造'!L$45</f>
        <v>306</v>
      </c>
      <c r="F49" s="182"/>
      <c r="G49" s="182"/>
      <c r="H49" s="182">
        <f>'実質公債費比率（分子）の構造'!M$45</f>
        <v>372</v>
      </c>
      <c r="I49" s="182"/>
      <c r="J49" s="182"/>
      <c r="K49" s="182">
        <f>'実質公債費比率（分子）の構造'!N$45</f>
        <v>371</v>
      </c>
      <c r="L49" s="182"/>
      <c r="M49" s="182"/>
      <c r="N49" s="182">
        <f>'実質公債費比率（分子）の構造'!O$45</f>
        <v>393</v>
      </c>
      <c r="O49" s="182"/>
      <c r="P49" s="182"/>
    </row>
    <row r="50" spans="1:16">
      <c r="A50" s="182" t="s">
        <v>71</v>
      </c>
      <c r="B50" s="182" t="e">
        <f>NA()</f>
        <v>#N/A</v>
      </c>
      <c r="C50" s="182">
        <f>IF(ISNUMBER('実質公債費比率（分子）の構造'!K$53),'実質公債費比率（分子）の構造'!K$53,NA())</f>
        <v>91</v>
      </c>
      <c r="D50" s="182" t="e">
        <f>NA()</f>
        <v>#N/A</v>
      </c>
      <c r="E50" s="182" t="e">
        <f>NA()</f>
        <v>#N/A</v>
      </c>
      <c r="F50" s="182">
        <f>IF(ISNUMBER('実質公債費比率（分子）の構造'!L$53),'実質公債費比率（分子）の構造'!L$53,NA())</f>
        <v>66</v>
      </c>
      <c r="G50" s="182" t="e">
        <f>NA()</f>
        <v>#N/A</v>
      </c>
      <c r="H50" s="182" t="e">
        <f>NA()</f>
        <v>#N/A</v>
      </c>
      <c r="I50" s="182">
        <f>IF(ISNUMBER('実質公債費比率（分子）の構造'!M$53),'実質公債費比率（分子）の構造'!M$53,NA())</f>
        <v>83</v>
      </c>
      <c r="J50" s="182" t="e">
        <f>NA()</f>
        <v>#N/A</v>
      </c>
      <c r="K50" s="182" t="e">
        <f>NA()</f>
        <v>#N/A</v>
      </c>
      <c r="L50" s="182">
        <f>IF(ISNUMBER('実質公債費比率（分子）の構造'!N$53),'実質公債費比率（分子）の構造'!N$53,NA())</f>
        <v>84</v>
      </c>
      <c r="M50" s="182" t="e">
        <f>NA()</f>
        <v>#N/A</v>
      </c>
      <c r="N50" s="182" t="e">
        <f>NA()</f>
        <v>#N/A</v>
      </c>
      <c r="O50" s="182">
        <f>IF(ISNUMBER('実質公債費比率（分子）の構造'!O$53),'実質公債費比率（分子）の構造'!O$53,NA())</f>
        <v>89</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3000</v>
      </c>
      <c r="E56" s="181"/>
      <c r="F56" s="181"/>
      <c r="G56" s="181">
        <f>'将来負担比率（分子）の構造'!J$52</f>
        <v>3312</v>
      </c>
      <c r="H56" s="181"/>
      <c r="I56" s="181"/>
      <c r="J56" s="181">
        <f>'将来負担比率（分子）の構造'!K$52</f>
        <v>3491</v>
      </c>
      <c r="K56" s="181"/>
      <c r="L56" s="181"/>
      <c r="M56" s="181">
        <f>'将来負担比率（分子）の構造'!L$52</f>
        <v>3534</v>
      </c>
      <c r="N56" s="181"/>
      <c r="O56" s="181"/>
      <c r="P56" s="181">
        <f>'将来負担比率（分子）の構造'!M$52</f>
        <v>3563</v>
      </c>
    </row>
    <row r="57" spans="1:16">
      <c r="A57" s="181" t="s">
        <v>42</v>
      </c>
      <c r="B57" s="181"/>
      <c r="C57" s="181"/>
      <c r="D57" s="181">
        <f>'将来負担比率（分子）の構造'!I$51</f>
        <v>5</v>
      </c>
      <c r="E57" s="181"/>
      <c r="F57" s="181"/>
      <c r="G57" s="181">
        <f>'将来負担比率（分子）の構造'!J$51</f>
        <v>5</v>
      </c>
      <c r="H57" s="181"/>
      <c r="I57" s="181"/>
      <c r="J57" s="181">
        <f>'将来負担比率（分子）の構造'!K$51</f>
        <v>71</v>
      </c>
      <c r="K57" s="181"/>
      <c r="L57" s="181"/>
      <c r="M57" s="181">
        <f>'将来負担比率（分子）の構造'!L$51</f>
        <v>3</v>
      </c>
      <c r="N57" s="181"/>
      <c r="O57" s="181"/>
      <c r="P57" s="181">
        <f>'将来負担比率（分子）の構造'!M$51</f>
        <v>2</v>
      </c>
    </row>
    <row r="58" spans="1:16">
      <c r="A58" s="181" t="s">
        <v>41</v>
      </c>
      <c r="B58" s="181"/>
      <c r="C58" s="181"/>
      <c r="D58" s="181">
        <f>'将来負担比率（分子）の構造'!I$50</f>
        <v>1478</v>
      </c>
      <c r="E58" s="181"/>
      <c r="F58" s="181"/>
      <c r="G58" s="181">
        <f>'将来負担比率（分子）の構造'!J$50</f>
        <v>1654</v>
      </c>
      <c r="H58" s="181"/>
      <c r="I58" s="181"/>
      <c r="J58" s="181">
        <f>'将来負担比率（分子）の構造'!K$50</f>
        <v>1656</v>
      </c>
      <c r="K58" s="181"/>
      <c r="L58" s="181"/>
      <c r="M58" s="181">
        <f>'将来負担比率（分子）の構造'!L$50</f>
        <v>1621</v>
      </c>
      <c r="N58" s="181"/>
      <c r="O58" s="181"/>
      <c r="P58" s="181">
        <f>'将来負担比率（分子）の構造'!M$50</f>
        <v>1616</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742</v>
      </c>
      <c r="C62" s="181"/>
      <c r="D62" s="181"/>
      <c r="E62" s="181">
        <f>'将来負担比率（分子）の構造'!J$45</f>
        <v>760</v>
      </c>
      <c r="F62" s="181"/>
      <c r="G62" s="181"/>
      <c r="H62" s="181">
        <f>'将来負担比率（分子）の構造'!K$45</f>
        <v>749</v>
      </c>
      <c r="I62" s="181"/>
      <c r="J62" s="181"/>
      <c r="K62" s="181">
        <f>'将来負担比率（分子）の構造'!L$45</f>
        <v>726</v>
      </c>
      <c r="L62" s="181"/>
      <c r="M62" s="181"/>
      <c r="N62" s="181">
        <f>'将来負担比率（分子）の構造'!M$45</f>
        <v>731</v>
      </c>
      <c r="O62" s="181"/>
      <c r="P62" s="181"/>
    </row>
    <row r="63" spans="1:16">
      <c r="A63" s="181" t="s">
        <v>34</v>
      </c>
      <c r="B63" s="181">
        <f>'将来負担比率（分子）の構造'!I$44</f>
        <v>43</v>
      </c>
      <c r="C63" s="181"/>
      <c r="D63" s="181"/>
      <c r="E63" s="181">
        <f>'将来負担比率（分子）の構造'!J$44</f>
        <v>66</v>
      </c>
      <c r="F63" s="181"/>
      <c r="G63" s="181"/>
      <c r="H63" s="181">
        <f>'将来負担比率（分子）の構造'!K$44</f>
        <v>61</v>
      </c>
      <c r="I63" s="181"/>
      <c r="J63" s="181"/>
      <c r="K63" s="181">
        <f>'将来負担比率（分子）の構造'!L$44</f>
        <v>111</v>
      </c>
      <c r="L63" s="181"/>
      <c r="M63" s="181"/>
      <c r="N63" s="181">
        <f>'将来負担比率（分子）の構造'!M$44</f>
        <v>124</v>
      </c>
      <c r="O63" s="181"/>
      <c r="P63" s="181"/>
    </row>
    <row r="64" spans="1:16">
      <c r="A64" s="181" t="s">
        <v>33</v>
      </c>
      <c r="B64" s="181">
        <f>'将来負担比率（分子）の構造'!I$43</f>
        <v>64</v>
      </c>
      <c r="C64" s="181"/>
      <c r="D64" s="181"/>
      <c r="E64" s="181">
        <f>'将来負担比率（分子）の構造'!J$43</f>
        <v>61</v>
      </c>
      <c r="F64" s="181"/>
      <c r="G64" s="181"/>
      <c r="H64" s="181">
        <f>'将来負担比率（分子）の構造'!K$43</f>
        <v>60</v>
      </c>
      <c r="I64" s="181"/>
      <c r="J64" s="181"/>
      <c r="K64" s="181">
        <f>'将来負担比率（分子）の構造'!L$43</f>
        <v>65</v>
      </c>
      <c r="L64" s="181"/>
      <c r="M64" s="181"/>
      <c r="N64" s="181">
        <f>'将来負担比率（分子）の構造'!M$43</f>
        <v>70</v>
      </c>
      <c r="O64" s="181"/>
      <c r="P64" s="181"/>
    </row>
    <row r="65" spans="1:16">
      <c r="A65" s="181" t="s">
        <v>32</v>
      </c>
      <c r="B65" s="181">
        <f>'将来負担比率（分子）の構造'!I$42</f>
        <v>39</v>
      </c>
      <c r="C65" s="181"/>
      <c r="D65" s="181"/>
      <c r="E65" s="181">
        <f>'将来負担比率（分子）の構造'!J$42</f>
        <v>33</v>
      </c>
      <c r="F65" s="181"/>
      <c r="G65" s="181"/>
      <c r="H65" s="181">
        <f>'将来負担比率（分子）の構造'!K$42</f>
        <v>27</v>
      </c>
      <c r="I65" s="181"/>
      <c r="J65" s="181"/>
      <c r="K65" s="181">
        <f>'将来負担比率（分子）の構造'!L$42</f>
        <v>21</v>
      </c>
      <c r="L65" s="181"/>
      <c r="M65" s="181"/>
      <c r="N65" s="181">
        <f>'将来負担比率（分子）の構造'!M$42</f>
        <v>15</v>
      </c>
      <c r="O65" s="181"/>
      <c r="P65" s="181"/>
    </row>
    <row r="66" spans="1:16">
      <c r="A66" s="181" t="s">
        <v>31</v>
      </c>
      <c r="B66" s="181">
        <f>'将来負担比率（分子）の構造'!I$41</f>
        <v>3591</v>
      </c>
      <c r="C66" s="181"/>
      <c r="D66" s="181"/>
      <c r="E66" s="181">
        <f>'将来負担比率（分子）の構造'!J$41</f>
        <v>4043</v>
      </c>
      <c r="F66" s="181"/>
      <c r="G66" s="181"/>
      <c r="H66" s="181">
        <f>'将来負担比率（分子）の構造'!K$41</f>
        <v>4315</v>
      </c>
      <c r="I66" s="181"/>
      <c r="J66" s="181"/>
      <c r="K66" s="181">
        <f>'将来負担比率（分子）の構造'!L$41</f>
        <v>4377</v>
      </c>
      <c r="L66" s="181"/>
      <c r="M66" s="181"/>
      <c r="N66" s="181">
        <f>'将来負担比率（分子）の構造'!M$41</f>
        <v>4438</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142</v>
      </c>
      <c r="M67" s="181" t="e">
        <f>NA()</f>
        <v>#N/A</v>
      </c>
      <c r="N67" s="181" t="e">
        <f>NA()</f>
        <v>#N/A</v>
      </c>
      <c r="O67" s="181">
        <f>IF(ISNUMBER('将来負担比率（分子）の構造'!M$53), IF('将来負担比率（分子）の構造'!M$53 &lt; 0, 0, '将来負担比率（分子）の構造'!M$53), NA())</f>
        <v>197</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858</v>
      </c>
      <c r="C72" s="185">
        <f>基金残高に係る経年分析!G55</f>
        <v>847</v>
      </c>
      <c r="D72" s="185">
        <f>基金残高に係る経年分析!H55</f>
        <v>851</v>
      </c>
    </row>
    <row r="73" spans="1:16">
      <c r="A73" s="184" t="s">
        <v>78</v>
      </c>
      <c r="B73" s="185">
        <f>基金残高に係る経年分析!F56</f>
        <v>65</v>
      </c>
      <c r="C73" s="185">
        <f>基金残高に係る経年分析!G56</f>
        <v>65</v>
      </c>
      <c r="D73" s="185">
        <f>基金残高に係る経年分析!H56</f>
        <v>65</v>
      </c>
    </row>
    <row r="74" spans="1:16">
      <c r="A74" s="184" t="s">
        <v>79</v>
      </c>
      <c r="B74" s="185">
        <f>基金残高に係る経年分析!F57</f>
        <v>561</v>
      </c>
      <c r="C74" s="185">
        <f>基金残高に係る経年分析!G57</f>
        <v>513</v>
      </c>
      <c r="D74" s="185">
        <f>基金残高に係る経年分析!H57</f>
        <v>484</v>
      </c>
    </row>
  </sheetData>
  <sheetProtection algorithmName="SHA-512" hashValue="/X7gymEiXiNSpwChPABCEx9Ce7RDU6AVwdrix39Ln7uHb+WJNscRJ5+nuc3AoUYbkjDQptekNx4qr48EkiISGA==" saltValue="YdIIVYouCghT2maHTgSv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208</v>
      </c>
      <c r="DI1" s="622"/>
      <c r="DJ1" s="622"/>
      <c r="DK1" s="622"/>
      <c r="DL1" s="622"/>
      <c r="DM1" s="622"/>
      <c r="DN1" s="623"/>
      <c r="DO1" s="226"/>
      <c r="DP1" s="621" t="s">
        <v>209</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4" t="s">
        <v>211</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212</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213</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c r="B4" s="624" t="s">
        <v>1</v>
      </c>
      <c r="C4" s="625"/>
      <c r="D4" s="625"/>
      <c r="E4" s="625"/>
      <c r="F4" s="625"/>
      <c r="G4" s="625"/>
      <c r="H4" s="625"/>
      <c r="I4" s="625"/>
      <c r="J4" s="625"/>
      <c r="K4" s="625"/>
      <c r="L4" s="625"/>
      <c r="M4" s="625"/>
      <c r="N4" s="625"/>
      <c r="O4" s="625"/>
      <c r="P4" s="625"/>
      <c r="Q4" s="626"/>
      <c r="R4" s="624" t="s">
        <v>214</v>
      </c>
      <c r="S4" s="625"/>
      <c r="T4" s="625"/>
      <c r="U4" s="625"/>
      <c r="V4" s="625"/>
      <c r="W4" s="625"/>
      <c r="X4" s="625"/>
      <c r="Y4" s="626"/>
      <c r="Z4" s="624" t="s">
        <v>215</v>
      </c>
      <c r="AA4" s="625"/>
      <c r="AB4" s="625"/>
      <c r="AC4" s="626"/>
      <c r="AD4" s="624" t="s">
        <v>216</v>
      </c>
      <c r="AE4" s="625"/>
      <c r="AF4" s="625"/>
      <c r="AG4" s="625"/>
      <c r="AH4" s="625"/>
      <c r="AI4" s="625"/>
      <c r="AJ4" s="625"/>
      <c r="AK4" s="626"/>
      <c r="AL4" s="624" t="s">
        <v>215</v>
      </c>
      <c r="AM4" s="625"/>
      <c r="AN4" s="625"/>
      <c r="AO4" s="626"/>
      <c r="AP4" s="630" t="s">
        <v>217</v>
      </c>
      <c r="AQ4" s="630"/>
      <c r="AR4" s="630"/>
      <c r="AS4" s="630"/>
      <c r="AT4" s="630"/>
      <c r="AU4" s="630"/>
      <c r="AV4" s="630"/>
      <c r="AW4" s="630"/>
      <c r="AX4" s="630"/>
      <c r="AY4" s="630"/>
      <c r="AZ4" s="630"/>
      <c r="BA4" s="630"/>
      <c r="BB4" s="630"/>
      <c r="BC4" s="630"/>
      <c r="BD4" s="630"/>
      <c r="BE4" s="630"/>
      <c r="BF4" s="630"/>
      <c r="BG4" s="630" t="s">
        <v>218</v>
      </c>
      <c r="BH4" s="630"/>
      <c r="BI4" s="630"/>
      <c r="BJ4" s="630"/>
      <c r="BK4" s="630"/>
      <c r="BL4" s="630"/>
      <c r="BM4" s="630"/>
      <c r="BN4" s="630"/>
      <c r="BO4" s="630" t="s">
        <v>215</v>
      </c>
      <c r="BP4" s="630"/>
      <c r="BQ4" s="630"/>
      <c r="BR4" s="630"/>
      <c r="BS4" s="630" t="s">
        <v>219</v>
      </c>
      <c r="BT4" s="630"/>
      <c r="BU4" s="630"/>
      <c r="BV4" s="630"/>
      <c r="BW4" s="630"/>
      <c r="BX4" s="630"/>
      <c r="BY4" s="630"/>
      <c r="BZ4" s="630"/>
      <c r="CA4" s="630"/>
      <c r="CB4" s="630"/>
      <c r="CD4" s="627" t="s">
        <v>220</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c r="B5" s="631" t="s">
        <v>221</v>
      </c>
      <c r="C5" s="632"/>
      <c r="D5" s="632"/>
      <c r="E5" s="632"/>
      <c r="F5" s="632"/>
      <c r="G5" s="632"/>
      <c r="H5" s="632"/>
      <c r="I5" s="632"/>
      <c r="J5" s="632"/>
      <c r="K5" s="632"/>
      <c r="L5" s="632"/>
      <c r="M5" s="632"/>
      <c r="N5" s="632"/>
      <c r="O5" s="632"/>
      <c r="P5" s="632"/>
      <c r="Q5" s="633"/>
      <c r="R5" s="634">
        <v>290514</v>
      </c>
      <c r="S5" s="635"/>
      <c r="T5" s="635"/>
      <c r="U5" s="635"/>
      <c r="V5" s="635"/>
      <c r="W5" s="635"/>
      <c r="X5" s="635"/>
      <c r="Y5" s="636"/>
      <c r="Z5" s="637">
        <v>8.6999999999999993</v>
      </c>
      <c r="AA5" s="637"/>
      <c r="AB5" s="637"/>
      <c r="AC5" s="637"/>
      <c r="AD5" s="638">
        <v>290514</v>
      </c>
      <c r="AE5" s="638"/>
      <c r="AF5" s="638"/>
      <c r="AG5" s="638"/>
      <c r="AH5" s="638"/>
      <c r="AI5" s="638"/>
      <c r="AJ5" s="638"/>
      <c r="AK5" s="638"/>
      <c r="AL5" s="639">
        <v>14.2</v>
      </c>
      <c r="AM5" s="640"/>
      <c r="AN5" s="640"/>
      <c r="AO5" s="641"/>
      <c r="AP5" s="631" t="s">
        <v>222</v>
      </c>
      <c r="AQ5" s="632"/>
      <c r="AR5" s="632"/>
      <c r="AS5" s="632"/>
      <c r="AT5" s="632"/>
      <c r="AU5" s="632"/>
      <c r="AV5" s="632"/>
      <c r="AW5" s="632"/>
      <c r="AX5" s="632"/>
      <c r="AY5" s="632"/>
      <c r="AZ5" s="632"/>
      <c r="BA5" s="632"/>
      <c r="BB5" s="632"/>
      <c r="BC5" s="632"/>
      <c r="BD5" s="632"/>
      <c r="BE5" s="632"/>
      <c r="BF5" s="633"/>
      <c r="BG5" s="645">
        <v>290514</v>
      </c>
      <c r="BH5" s="646"/>
      <c r="BI5" s="646"/>
      <c r="BJ5" s="646"/>
      <c r="BK5" s="646"/>
      <c r="BL5" s="646"/>
      <c r="BM5" s="646"/>
      <c r="BN5" s="647"/>
      <c r="BO5" s="648">
        <v>100</v>
      </c>
      <c r="BP5" s="648"/>
      <c r="BQ5" s="648"/>
      <c r="BR5" s="648"/>
      <c r="BS5" s="649" t="s">
        <v>223</v>
      </c>
      <c r="BT5" s="649"/>
      <c r="BU5" s="649"/>
      <c r="BV5" s="649"/>
      <c r="BW5" s="649"/>
      <c r="BX5" s="649"/>
      <c r="BY5" s="649"/>
      <c r="BZ5" s="649"/>
      <c r="CA5" s="649"/>
      <c r="CB5" s="653"/>
      <c r="CD5" s="627" t="s">
        <v>217</v>
      </c>
      <c r="CE5" s="628"/>
      <c r="CF5" s="628"/>
      <c r="CG5" s="628"/>
      <c r="CH5" s="628"/>
      <c r="CI5" s="628"/>
      <c r="CJ5" s="628"/>
      <c r="CK5" s="628"/>
      <c r="CL5" s="628"/>
      <c r="CM5" s="628"/>
      <c r="CN5" s="628"/>
      <c r="CO5" s="628"/>
      <c r="CP5" s="628"/>
      <c r="CQ5" s="629"/>
      <c r="CR5" s="627" t="s">
        <v>224</v>
      </c>
      <c r="CS5" s="628"/>
      <c r="CT5" s="628"/>
      <c r="CU5" s="628"/>
      <c r="CV5" s="628"/>
      <c r="CW5" s="628"/>
      <c r="CX5" s="628"/>
      <c r="CY5" s="629"/>
      <c r="CZ5" s="627" t="s">
        <v>215</v>
      </c>
      <c r="DA5" s="628"/>
      <c r="DB5" s="628"/>
      <c r="DC5" s="629"/>
      <c r="DD5" s="627" t="s">
        <v>225</v>
      </c>
      <c r="DE5" s="628"/>
      <c r="DF5" s="628"/>
      <c r="DG5" s="628"/>
      <c r="DH5" s="628"/>
      <c r="DI5" s="628"/>
      <c r="DJ5" s="628"/>
      <c r="DK5" s="628"/>
      <c r="DL5" s="628"/>
      <c r="DM5" s="628"/>
      <c r="DN5" s="628"/>
      <c r="DO5" s="628"/>
      <c r="DP5" s="629"/>
      <c r="DQ5" s="627" t="s">
        <v>226</v>
      </c>
      <c r="DR5" s="628"/>
      <c r="DS5" s="628"/>
      <c r="DT5" s="628"/>
      <c r="DU5" s="628"/>
      <c r="DV5" s="628"/>
      <c r="DW5" s="628"/>
      <c r="DX5" s="628"/>
      <c r="DY5" s="628"/>
      <c r="DZ5" s="628"/>
      <c r="EA5" s="628"/>
      <c r="EB5" s="628"/>
      <c r="EC5" s="629"/>
    </row>
    <row r="6" spans="2:143" ht="11.25" customHeight="1">
      <c r="B6" s="642" t="s">
        <v>227</v>
      </c>
      <c r="C6" s="643"/>
      <c r="D6" s="643"/>
      <c r="E6" s="643"/>
      <c r="F6" s="643"/>
      <c r="G6" s="643"/>
      <c r="H6" s="643"/>
      <c r="I6" s="643"/>
      <c r="J6" s="643"/>
      <c r="K6" s="643"/>
      <c r="L6" s="643"/>
      <c r="M6" s="643"/>
      <c r="N6" s="643"/>
      <c r="O6" s="643"/>
      <c r="P6" s="643"/>
      <c r="Q6" s="644"/>
      <c r="R6" s="645">
        <v>44454</v>
      </c>
      <c r="S6" s="646"/>
      <c r="T6" s="646"/>
      <c r="U6" s="646"/>
      <c r="V6" s="646"/>
      <c r="W6" s="646"/>
      <c r="X6" s="646"/>
      <c r="Y6" s="647"/>
      <c r="Z6" s="648">
        <v>1.3</v>
      </c>
      <c r="AA6" s="648"/>
      <c r="AB6" s="648"/>
      <c r="AC6" s="648"/>
      <c r="AD6" s="649">
        <v>44454</v>
      </c>
      <c r="AE6" s="649"/>
      <c r="AF6" s="649"/>
      <c r="AG6" s="649"/>
      <c r="AH6" s="649"/>
      <c r="AI6" s="649"/>
      <c r="AJ6" s="649"/>
      <c r="AK6" s="649"/>
      <c r="AL6" s="650">
        <v>2.2000000000000002</v>
      </c>
      <c r="AM6" s="651"/>
      <c r="AN6" s="651"/>
      <c r="AO6" s="652"/>
      <c r="AP6" s="642" t="s">
        <v>228</v>
      </c>
      <c r="AQ6" s="643"/>
      <c r="AR6" s="643"/>
      <c r="AS6" s="643"/>
      <c r="AT6" s="643"/>
      <c r="AU6" s="643"/>
      <c r="AV6" s="643"/>
      <c r="AW6" s="643"/>
      <c r="AX6" s="643"/>
      <c r="AY6" s="643"/>
      <c r="AZ6" s="643"/>
      <c r="BA6" s="643"/>
      <c r="BB6" s="643"/>
      <c r="BC6" s="643"/>
      <c r="BD6" s="643"/>
      <c r="BE6" s="643"/>
      <c r="BF6" s="644"/>
      <c r="BG6" s="645">
        <v>290514</v>
      </c>
      <c r="BH6" s="646"/>
      <c r="BI6" s="646"/>
      <c r="BJ6" s="646"/>
      <c r="BK6" s="646"/>
      <c r="BL6" s="646"/>
      <c r="BM6" s="646"/>
      <c r="BN6" s="647"/>
      <c r="BO6" s="648">
        <v>100</v>
      </c>
      <c r="BP6" s="648"/>
      <c r="BQ6" s="648"/>
      <c r="BR6" s="648"/>
      <c r="BS6" s="649" t="s">
        <v>229</v>
      </c>
      <c r="BT6" s="649"/>
      <c r="BU6" s="649"/>
      <c r="BV6" s="649"/>
      <c r="BW6" s="649"/>
      <c r="BX6" s="649"/>
      <c r="BY6" s="649"/>
      <c r="BZ6" s="649"/>
      <c r="CA6" s="649"/>
      <c r="CB6" s="653"/>
      <c r="CD6" s="656" t="s">
        <v>230</v>
      </c>
      <c r="CE6" s="657"/>
      <c r="CF6" s="657"/>
      <c r="CG6" s="657"/>
      <c r="CH6" s="657"/>
      <c r="CI6" s="657"/>
      <c r="CJ6" s="657"/>
      <c r="CK6" s="657"/>
      <c r="CL6" s="657"/>
      <c r="CM6" s="657"/>
      <c r="CN6" s="657"/>
      <c r="CO6" s="657"/>
      <c r="CP6" s="657"/>
      <c r="CQ6" s="658"/>
      <c r="CR6" s="645">
        <v>39780</v>
      </c>
      <c r="CS6" s="646"/>
      <c r="CT6" s="646"/>
      <c r="CU6" s="646"/>
      <c r="CV6" s="646"/>
      <c r="CW6" s="646"/>
      <c r="CX6" s="646"/>
      <c r="CY6" s="647"/>
      <c r="CZ6" s="639">
        <v>1.2</v>
      </c>
      <c r="DA6" s="640"/>
      <c r="DB6" s="640"/>
      <c r="DC6" s="659"/>
      <c r="DD6" s="654" t="s">
        <v>229</v>
      </c>
      <c r="DE6" s="646"/>
      <c r="DF6" s="646"/>
      <c r="DG6" s="646"/>
      <c r="DH6" s="646"/>
      <c r="DI6" s="646"/>
      <c r="DJ6" s="646"/>
      <c r="DK6" s="646"/>
      <c r="DL6" s="646"/>
      <c r="DM6" s="646"/>
      <c r="DN6" s="646"/>
      <c r="DO6" s="646"/>
      <c r="DP6" s="647"/>
      <c r="DQ6" s="654">
        <v>39774</v>
      </c>
      <c r="DR6" s="646"/>
      <c r="DS6" s="646"/>
      <c r="DT6" s="646"/>
      <c r="DU6" s="646"/>
      <c r="DV6" s="646"/>
      <c r="DW6" s="646"/>
      <c r="DX6" s="646"/>
      <c r="DY6" s="646"/>
      <c r="DZ6" s="646"/>
      <c r="EA6" s="646"/>
      <c r="EB6" s="646"/>
      <c r="EC6" s="655"/>
    </row>
    <row r="7" spans="2:143" ht="11.25" customHeight="1">
      <c r="B7" s="642" t="s">
        <v>231</v>
      </c>
      <c r="C7" s="643"/>
      <c r="D7" s="643"/>
      <c r="E7" s="643"/>
      <c r="F7" s="643"/>
      <c r="G7" s="643"/>
      <c r="H7" s="643"/>
      <c r="I7" s="643"/>
      <c r="J7" s="643"/>
      <c r="K7" s="643"/>
      <c r="L7" s="643"/>
      <c r="M7" s="643"/>
      <c r="N7" s="643"/>
      <c r="O7" s="643"/>
      <c r="P7" s="643"/>
      <c r="Q7" s="644"/>
      <c r="R7" s="645">
        <v>362</v>
      </c>
      <c r="S7" s="646"/>
      <c r="T7" s="646"/>
      <c r="U7" s="646"/>
      <c r="V7" s="646"/>
      <c r="W7" s="646"/>
      <c r="X7" s="646"/>
      <c r="Y7" s="647"/>
      <c r="Z7" s="648">
        <v>0</v>
      </c>
      <c r="AA7" s="648"/>
      <c r="AB7" s="648"/>
      <c r="AC7" s="648"/>
      <c r="AD7" s="649">
        <v>362</v>
      </c>
      <c r="AE7" s="649"/>
      <c r="AF7" s="649"/>
      <c r="AG7" s="649"/>
      <c r="AH7" s="649"/>
      <c r="AI7" s="649"/>
      <c r="AJ7" s="649"/>
      <c r="AK7" s="649"/>
      <c r="AL7" s="650">
        <v>0</v>
      </c>
      <c r="AM7" s="651"/>
      <c r="AN7" s="651"/>
      <c r="AO7" s="652"/>
      <c r="AP7" s="642" t="s">
        <v>232</v>
      </c>
      <c r="AQ7" s="643"/>
      <c r="AR7" s="643"/>
      <c r="AS7" s="643"/>
      <c r="AT7" s="643"/>
      <c r="AU7" s="643"/>
      <c r="AV7" s="643"/>
      <c r="AW7" s="643"/>
      <c r="AX7" s="643"/>
      <c r="AY7" s="643"/>
      <c r="AZ7" s="643"/>
      <c r="BA7" s="643"/>
      <c r="BB7" s="643"/>
      <c r="BC7" s="643"/>
      <c r="BD7" s="643"/>
      <c r="BE7" s="643"/>
      <c r="BF7" s="644"/>
      <c r="BG7" s="645">
        <v>104826</v>
      </c>
      <c r="BH7" s="646"/>
      <c r="BI7" s="646"/>
      <c r="BJ7" s="646"/>
      <c r="BK7" s="646"/>
      <c r="BL7" s="646"/>
      <c r="BM7" s="646"/>
      <c r="BN7" s="647"/>
      <c r="BO7" s="648">
        <v>36.1</v>
      </c>
      <c r="BP7" s="648"/>
      <c r="BQ7" s="648"/>
      <c r="BR7" s="648"/>
      <c r="BS7" s="649" t="s">
        <v>223</v>
      </c>
      <c r="BT7" s="649"/>
      <c r="BU7" s="649"/>
      <c r="BV7" s="649"/>
      <c r="BW7" s="649"/>
      <c r="BX7" s="649"/>
      <c r="BY7" s="649"/>
      <c r="BZ7" s="649"/>
      <c r="CA7" s="649"/>
      <c r="CB7" s="653"/>
      <c r="CD7" s="660" t="s">
        <v>233</v>
      </c>
      <c r="CE7" s="661"/>
      <c r="CF7" s="661"/>
      <c r="CG7" s="661"/>
      <c r="CH7" s="661"/>
      <c r="CI7" s="661"/>
      <c r="CJ7" s="661"/>
      <c r="CK7" s="661"/>
      <c r="CL7" s="661"/>
      <c r="CM7" s="661"/>
      <c r="CN7" s="661"/>
      <c r="CO7" s="661"/>
      <c r="CP7" s="661"/>
      <c r="CQ7" s="662"/>
      <c r="CR7" s="645">
        <v>597631</v>
      </c>
      <c r="CS7" s="646"/>
      <c r="CT7" s="646"/>
      <c r="CU7" s="646"/>
      <c r="CV7" s="646"/>
      <c r="CW7" s="646"/>
      <c r="CX7" s="646"/>
      <c r="CY7" s="647"/>
      <c r="CZ7" s="648">
        <v>18.3</v>
      </c>
      <c r="DA7" s="648"/>
      <c r="DB7" s="648"/>
      <c r="DC7" s="648"/>
      <c r="DD7" s="654">
        <v>114019</v>
      </c>
      <c r="DE7" s="646"/>
      <c r="DF7" s="646"/>
      <c r="DG7" s="646"/>
      <c r="DH7" s="646"/>
      <c r="DI7" s="646"/>
      <c r="DJ7" s="646"/>
      <c r="DK7" s="646"/>
      <c r="DL7" s="646"/>
      <c r="DM7" s="646"/>
      <c r="DN7" s="646"/>
      <c r="DO7" s="646"/>
      <c r="DP7" s="647"/>
      <c r="DQ7" s="654">
        <v>453145</v>
      </c>
      <c r="DR7" s="646"/>
      <c r="DS7" s="646"/>
      <c r="DT7" s="646"/>
      <c r="DU7" s="646"/>
      <c r="DV7" s="646"/>
      <c r="DW7" s="646"/>
      <c r="DX7" s="646"/>
      <c r="DY7" s="646"/>
      <c r="DZ7" s="646"/>
      <c r="EA7" s="646"/>
      <c r="EB7" s="646"/>
      <c r="EC7" s="655"/>
    </row>
    <row r="8" spans="2:143" ht="11.25" customHeight="1">
      <c r="B8" s="642" t="s">
        <v>234</v>
      </c>
      <c r="C8" s="643"/>
      <c r="D8" s="643"/>
      <c r="E8" s="643"/>
      <c r="F8" s="643"/>
      <c r="G8" s="643"/>
      <c r="H8" s="643"/>
      <c r="I8" s="643"/>
      <c r="J8" s="643"/>
      <c r="K8" s="643"/>
      <c r="L8" s="643"/>
      <c r="M8" s="643"/>
      <c r="N8" s="643"/>
      <c r="O8" s="643"/>
      <c r="P8" s="643"/>
      <c r="Q8" s="644"/>
      <c r="R8" s="645">
        <v>1118</v>
      </c>
      <c r="S8" s="646"/>
      <c r="T8" s="646"/>
      <c r="U8" s="646"/>
      <c r="V8" s="646"/>
      <c r="W8" s="646"/>
      <c r="X8" s="646"/>
      <c r="Y8" s="647"/>
      <c r="Z8" s="648">
        <v>0</v>
      </c>
      <c r="AA8" s="648"/>
      <c r="AB8" s="648"/>
      <c r="AC8" s="648"/>
      <c r="AD8" s="649">
        <v>1118</v>
      </c>
      <c r="AE8" s="649"/>
      <c r="AF8" s="649"/>
      <c r="AG8" s="649"/>
      <c r="AH8" s="649"/>
      <c r="AI8" s="649"/>
      <c r="AJ8" s="649"/>
      <c r="AK8" s="649"/>
      <c r="AL8" s="650">
        <v>0.1</v>
      </c>
      <c r="AM8" s="651"/>
      <c r="AN8" s="651"/>
      <c r="AO8" s="652"/>
      <c r="AP8" s="642" t="s">
        <v>235</v>
      </c>
      <c r="AQ8" s="643"/>
      <c r="AR8" s="643"/>
      <c r="AS8" s="643"/>
      <c r="AT8" s="643"/>
      <c r="AU8" s="643"/>
      <c r="AV8" s="643"/>
      <c r="AW8" s="643"/>
      <c r="AX8" s="643"/>
      <c r="AY8" s="643"/>
      <c r="AZ8" s="643"/>
      <c r="BA8" s="643"/>
      <c r="BB8" s="643"/>
      <c r="BC8" s="643"/>
      <c r="BD8" s="643"/>
      <c r="BE8" s="643"/>
      <c r="BF8" s="644"/>
      <c r="BG8" s="645">
        <v>5355</v>
      </c>
      <c r="BH8" s="646"/>
      <c r="BI8" s="646"/>
      <c r="BJ8" s="646"/>
      <c r="BK8" s="646"/>
      <c r="BL8" s="646"/>
      <c r="BM8" s="646"/>
      <c r="BN8" s="647"/>
      <c r="BO8" s="648">
        <v>1.8</v>
      </c>
      <c r="BP8" s="648"/>
      <c r="BQ8" s="648"/>
      <c r="BR8" s="648"/>
      <c r="BS8" s="654" t="s">
        <v>229</v>
      </c>
      <c r="BT8" s="646"/>
      <c r="BU8" s="646"/>
      <c r="BV8" s="646"/>
      <c r="BW8" s="646"/>
      <c r="BX8" s="646"/>
      <c r="BY8" s="646"/>
      <c r="BZ8" s="646"/>
      <c r="CA8" s="646"/>
      <c r="CB8" s="655"/>
      <c r="CD8" s="660" t="s">
        <v>236</v>
      </c>
      <c r="CE8" s="661"/>
      <c r="CF8" s="661"/>
      <c r="CG8" s="661"/>
      <c r="CH8" s="661"/>
      <c r="CI8" s="661"/>
      <c r="CJ8" s="661"/>
      <c r="CK8" s="661"/>
      <c r="CL8" s="661"/>
      <c r="CM8" s="661"/>
      <c r="CN8" s="661"/>
      <c r="CO8" s="661"/>
      <c r="CP8" s="661"/>
      <c r="CQ8" s="662"/>
      <c r="CR8" s="645">
        <v>727804</v>
      </c>
      <c r="CS8" s="646"/>
      <c r="CT8" s="646"/>
      <c r="CU8" s="646"/>
      <c r="CV8" s="646"/>
      <c r="CW8" s="646"/>
      <c r="CX8" s="646"/>
      <c r="CY8" s="647"/>
      <c r="CZ8" s="648">
        <v>22.3</v>
      </c>
      <c r="DA8" s="648"/>
      <c r="DB8" s="648"/>
      <c r="DC8" s="648"/>
      <c r="DD8" s="654">
        <v>2269</v>
      </c>
      <c r="DE8" s="646"/>
      <c r="DF8" s="646"/>
      <c r="DG8" s="646"/>
      <c r="DH8" s="646"/>
      <c r="DI8" s="646"/>
      <c r="DJ8" s="646"/>
      <c r="DK8" s="646"/>
      <c r="DL8" s="646"/>
      <c r="DM8" s="646"/>
      <c r="DN8" s="646"/>
      <c r="DO8" s="646"/>
      <c r="DP8" s="647"/>
      <c r="DQ8" s="654">
        <v>483753</v>
      </c>
      <c r="DR8" s="646"/>
      <c r="DS8" s="646"/>
      <c r="DT8" s="646"/>
      <c r="DU8" s="646"/>
      <c r="DV8" s="646"/>
      <c r="DW8" s="646"/>
      <c r="DX8" s="646"/>
      <c r="DY8" s="646"/>
      <c r="DZ8" s="646"/>
      <c r="EA8" s="646"/>
      <c r="EB8" s="646"/>
      <c r="EC8" s="655"/>
    </row>
    <row r="9" spans="2:143" ht="11.25" customHeight="1">
      <c r="B9" s="642" t="s">
        <v>237</v>
      </c>
      <c r="C9" s="643"/>
      <c r="D9" s="643"/>
      <c r="E9" s="643"/>
      <c r="F9" s="643"/>
      <c r="G9" s="643"/>
      <c r="H9" s="643"/>
      <c r="I9" s="643"/>
      <c r="J9" s="643"/>
      <c r="K9" s="643"/>
      <c r="L9" s="643"/>
      <c r="M9" s="643"/>
      <c r="N9" s="643"/>
      <c r="O9" s="643"/>
      <c r="P9" s="643"/>
      <c r="Q9" s="644"/>
      <c r="R9" s="645">
        <v>657</v>
      </c>
      <c r="S9" s="646"/>
      <c r="T9" s="646"/>
      <c r="U9" s="646"/>
      <c r="V9" s="646"/>
      <c r="W9" s="646"/>
      <c r="X9" s="646"/>
      <c r="Y9" s="647"/>
      <c r="Z9" s="648">
        <v>0</v>
      </c>
      <c r="AA9" s="648"/>
      <c r="AB9" s="648"/>
      <c r="AC9" s="648"/>
      <c r="AD9" s="649">
        <v>657</v>
      </c>
      <c r="AE9" s="649"/>
      <c r="AF9" s="649"/>
      <c r="AG9" s="649"/>
      <c r="AH9" s="649"/>
      <c r="AI9" s="649"/>
      <c r="AJ9" s="649"/>
      <c r="AK9" s="649"/>
      <c r="AL9" s="650">
        <v>0</v>
      </c>
      <c r="AM9" s="651"/>
      <c r="AN9" s="651"/>
      <c r="AO9" s="652"/>
      <c r="AP9" s="642" t="s">
        <v>238</v>
      </c>
      <c r="AQ9" s="643"/>
      <c r="AR9" s="643"/>
      <c r="AS9" s="643"/>
      <c r="AT9" s="643"/>
      <c r="AU9" s="643"/>
      <c r="AV9" s="643"/>
      <c r="AW9" s="643"/>
      <c r="AX9" s="643"/>
      <c r="AY9" s="643"/>
      <c r="AZ9" s="643"/>
      <c r="BA9" s="643"/>
      <c r="BB9" s="643"/>
      <c r="BC9" s="643"/>
      <c r="BD9" s="643"/>
      <c r="BE9" s="643"/>
      <c r="BF9" s="644"/>
      <c r="BG9" s="645">
        <v>88608</v>
      </c>
      <c r="BH9" s="646"/>
      <c r="BI9" s="646"/>
      <c r="BJ9" s="646"/>
      <c r="BK9" s="646"/>
      <c r="BL9" s="646"/>
      <c r="BM9" s="646"/>
      <c r="BN9" s="647"/>
      <c r="BO9" s="648">
        <v>30.5</v>
      </c>
      <c r="BP9" s="648"/>
      <c r="BQ9" s="648"/>
      <c r="BR9" s="648"/>
      <c r="BS9" s="654" t="s">
        <v>239</v>
      </c>
      <c r="BT9" s="646"/>
      <c r="BU9" s="646"/>
      <c r="BV9" s="646"/>
      <c r="BW9" s="646"/>
      <c r="BX9" s="646"/>
      <c r="BY9" s="646"/>
      <c r="BZ9" s="646"/>
      <c r="CA9" s="646"/>
      <c r="CB9" s="655"/>
      <c r="CD9" s="660" t="s">
        <v>240</v>
      </c>
      <c r="CE9" s="661"/>
      <c r="CF9" s="661"/>
      <c r="CG9" s="661"/>
      <c r="CH9" s="661"/>
      <c r="CI9" s="661"/>
      <c r="CJ9" s="661"/>
      <c r="CK9" s="661"/>
      <c r="CL9" s="661"/>
      <c r="CM9" s="661"/>
      <c r="CN9" s="661"/>
      <c r="CO9" s="661"/>
      <c r="CP9" s="661"/>
      <c r="CQ9" s="662"/>
      <c r="CR9" s="645">
        <v>313639</v>
      </c>
      <c r="CS9" s="646"/>
      <c r="CT9" s="646"/>
      <c r="CU9" s="646"/>
      <c r="CV9" s="646"/>
      <c r="CW9" s="646"/>
      <c r="CX9" s="646"/>
      <c r="CY9" s="647"/>
      <c r="CZ9" s="648">
        <v>9.6</v>
      </c>
      <c r="DA9" s="648"/>
      <c r="DB9" s="648"/>
      <c r="DC9" s="648"/>
      <c r="DD9" s="654">
        <v>77756</v>
      </c>
      <c r="DE9" s="646"/>
      <c r="DF9" s="646"/>
      <c r="DG9" s="646"/>
      <c r="DH9" s="646"/>
      <c r="DI9" s="646"/>
      <c r="DJ9" s="646"/>
      <c r="DK9" s="646"/>
      <c r="DL9" s="646"/>
      <c r="DM9" s="646"/>
      <c r="DN9" s="646"/>
      <c r="DO9" s="646"/>
      <c r="DP9" s="647"/>
      <c r="DQ9" s="654">
        <v>263897</v>
      </c>
      <c r="DR9" s="646"/>
      <c r="DS9" s="646"/>
      <c r="DT9" s="646"/>
      <c r="DU9" s="646"/>
      <c r="DV9" s="646"/>
      <c r="DW9" s="646"/>
      <c r="DX9" s="646"/>
      <c r="DY9" s="646"/>
      <c r="DZ9" s="646"/>
      <c r="EA9" s="646"/>
      <c r="EB9" s="646"/>
      <c r="EC9" s="655"/>
    </row>
    <row r="10" spans="2:143" ht="11.25" customHeight="1">
      <c r="B10" s="642" t="s">
        <v>241</v>
      </c>
      <c r="C10" s="643"/>
      <c r="D10" s="643"/>
      <c r="E10" s="643"/>
      <c r="F10" s="643"/>
      <c r="G10" s="643"/>
      <c r="H10" s="643"/>
      <c r="I10" s="643"/>
      <c r="J10" s="643"/>
      <c r="K10" s="643"/>
      <c r="L10" s="643"/>
      <c r="M10" s="643"/>
      <c r="N10" s="643"/>
      <c r="O10" s="643"/>
      <c r="P10" s="643"/>
      <c r="Q10" s="644"/>
      <c r="R10" s="645" t="s">
        <v>229</v>
      </c>
      <c r="S10" s="646"/>
      <c r="T10" s="646"/>
      <c r="U10" s="646"/>
      <c r="V10" s="646"/>
      <c r="W10" s="646"/>
      <c r="X10" s="646"/>
      <c r="Y10" s="647"/>
      <c r="Z10" s="648" t="s">
        <v>229</v>
      </c>
      <c r="AA10" s="648"/>
      <c r="AB10" s="648"/>
      <c r="AC10" s="648"/>
      <c r="AD10" s="649" t="s">
        <v>229</v>
      </c>
      <c r="AE10" s="649"/>
      <c r="AF10" s="649"/>
      <c r="AG10" s="649"/>
      <c r="AH10" s="649"/>
      <c r="AI10" s="649"/>
      <c r="AJ10" s="649"/>
      <c r="AK10" s="649"/>
      <c r="AL10" s="650" t="s">
        <v>229</v>
      </c>
      <c r="AM10" s="651"/>
      <c r="AN10" s="651"/>
      <c r="AO10" s="652"/>
      <c r="AP10" s="642" t="s">
        <v>242</v>
      </c>
      <c r="AQ10" s="643"/>
      <c r="AR10" s="643"/>
      <c r="AS10" s="643"/>
      <c r="AT10" s="643"/>
      <c r="AU10" s="643"/>
      <c r="AV10" s="643"/>
      <c r="AW10" s="643"/>
      <c r="AX10" s="643"/>
      <c r="AY10" s="643"/>
      <c r="AZ10" s="643"/>
      <c r="BA10" s="643"/>
      <c r="BB10" s="643"/>
      <c r="BC10" s="643"/>
      <c r="BD10" s="643"/>
      <c r="BE10" s="643"/>
      <c r="BF10" s="644"/>
      <c r="BG10" s="645">
        <v>5426</v>
      </c>
      <c r="BH10" s="646"/>
      <c r="BI10" s="646"/>
      <c r="BJ10" s="646"/>
      <c r="BK10" s="646"/>
      <c r="BL10" s="646"/>
      <c r="BM10" s="646"/>
      <c r="BN10" s="647"/>
      <c r="BO10" s="648">
        <v>1.9</v>
      </c>
      <c r="BP10" s="648"/>
      <c r="BQ10" s="648"/>
      <c r="BR10" s="648"/>
      <c r="BS10" s="654" t="s">
        <v>223</v>
      </c>
      <c r="BT10" s="646"/>
      <c r="BU10" s="646"/>
      <c r="BV10" s="646"/>
      <c r="BW10" s="646"/>
      <c r="BX10" s="646"/>
      <c r="BY10" s="646"/>
      <c r="BZ10" s="646"/>
      <c r="CA10" s="646"/>
      <c r="CB10" s="655"/>
      <c r="CD10" s="660" t="s">
        <v>243</v>
      </c>
      <c r="CE10" s="661"/>
      <c r="CF10" s="661"/>
      <c r="CG10" s="661"/>
      <c r="CH10" s="661"/>
      <c r="CI10" s="661"/>
      <c r="CJ10" s="661"/>
      <c r="CK10" s="661"/>
      <c r="CL10" s="661"/>
      <c r="CM10" s="661"/>
      <c r="CN10" s="661"/>
      <c r="CO10" s="661"/>
      <c r="CP10" s="661"/>
      <c r="CQ10" s="662"/>
      <c r="CR10" s="645" t="s">
        <v>223</v>
      </c>
      <c r="CS10" s="646"/>
      <c r="CT10" s="646"/>
      <c r="CU10" s="646"/>
      <c r="CV10" s="646"/>
      <c r="CW10" s="646"/>
      <c r="CX10" s="646"/>
      <c r="CY10" s="647"/>
      <c r="CZ10" s="648" t="s">
        <v>229</v>
      </c>
      <c r="DA10" s="648"/>
      <c r="DB10" s="648"/>
      <c r="DC10" s="648"/>
      <c r="DD10" s="654" t="s">
        <v>229</v>
      </c>
      <c r="DE10" s="646"/>
      <c r="DF10" s="646"/>
      <c r="DG10" s="646"/>
      <c r="DH10" s="646"/>
      <c r="DI10" s="646"/>
      <c r="DJ10" s="646"/>
      <c r="DK10" s="646"/>
      <c r="DL10" s="646"/>
      <c r="DM10" s="646"/>
      <c r="DN10" s="646"/>
      <c r="DO10" s="646"/>
      <c r="DP10" s="647"/>
      <c r="DQ10" s="654" t="s">
        <v>223</v>
      </c>
      <c r="DR10" s="646"/>
      <c r="DS10" s="646"/>
      <c r="DT10" s="646"/>
      <c r="DU10" s="646"/>
      <c r="DV10" s="646"/>
      <c r="DW10" s="646"/>
      <c r="DX10" s="646"/>
      <c r="DY10" s="646"/>
      <c r="DZ10" s="646"/>
      <c r="EA10" s="646"/>
      <c r="EB10" s="646"/>
      <c r="EC10" s="655"/>
    </row>
    <row r="11" spans="2:143" ht="11.25" customHeight="1">
      <c r="B11" s="642" t="s">
        <v>244</v>
      </c>
      <c r="C11" s="643"/>
      <c r="D11" s="643"/>
      <c r="E11" s="643"/>
      <c r="F11" s="643"/>
      <c r="G11" s="643"/>
      <c r="H11" s="643"/>
      <c r="I11" s="643"/>
      <c r="J11" s="643"/>
      <c r="K11" s="643"/>
      <c r="L11" s="643"/>
      <c r="M11" s="643"/>
      <c r="N11" s="643"/>
      <c r="O11" s="643"/>
      <c r="P11" s="643"/>
      <c r="Q11" s="644"/>
      <c r="R11" s="645">
        <v>64338</v>
      </c>
      <c r="S11" s="646"/>
      <c r="T11" s="646"/>
      <c r="U11" s="646"/>
      <c r="V11" s="646"/>
      <c r="W11" s="646"/>
      <c r="X11" s="646"/>
      <c r="Y11" s="647"/>
      <c r="Z11" s="650">
        <v>1.9</v>
      </c>
      <c r="AA11" s="651"/>
      <c r="AB11" s="651"/>
      <c r="AC11" s="663"/>
      <c r="AD11" s="654">
        <v>64338</v>
      </c>
      <c r="AE11" s="646"/>
      <c r="AF11" s="646"/>
      <c r="AG11" s="646"/>
      <c r="AH11" s="646"/>
      <c r="AI11" s="646"/>
      <c r="AJ11" s="646"/>
      <c r="AK11" s="647"/>
      <c r="AL11" s="650">
        <v>3.2</v>
      </c>
      <c r="AM11" s="651"/>
      <c r="AN11" s="651"/>
      <c r="AO11" s="652"/>
      <c r="AP11" s="642" t="s">
        <v>245</v>
      </c>
      <c r="AQ11" s="643"/>
      <c r="AR11" s="643"/>
      <c r="AS11" s="643"/>
      <c r="AT11" s="643"/>
      <c r="AU11" s="643"/>
      <c r="AV11" s="643"/>
      <c r="AW11" s="643"/>
      <c r="AX11" s="643"/>
      <c r="AY11" s="643"/>
      <c r="AZ11" s="643"/>
      <c r="BA11" s="643"/>
      <c r="BB11" s="643"/>
      <c r="BC11" s="643"/>
      <c r="BD11" s="643"/>
      <c r="BE11" s="643"/>
      <c r="BF11" s="644"/>
      <c r="BG11" s="645">
        <v>5437</v>
      </c>
      <c r="BH11" s="646"/>
      <c r="BI11" s="646"/>
      <c r="BJ11" s="646"/>
      <c r="BK11" s="646"/>
      <c r="BL11" s="646"/>
      <c r="BM11" s="646"/>
      <c r="BN11" s="647"/>
      <c r="BO11" s="648">
        <v>1.9</v>
      </c>
      <c r="BP11" s="648"/>
      <c r="BQ11" s="648"/>
      <c r="BR11" s="648"/>
      <c r="BS11" s="654" t="s">
        <v>223</v>
      </c>
      <c r="BT11" s="646"/>
      <c r="BU11" s="646"/>
      <c r="BV11" s="646"/>
      <c r="BW11" s="646"/>
      <c r="BX11" s="646"/>
      <c r="BY11" s="646"/>
      <c r="BZ11" s="646"/>
      <c r="CA11" s="646"/>
      <c r="CB11" s="655"/>
      <c r="CD11" s="660" t="s">
        <v>246</v>
      </c>
      <c r="CE11" s="661"/>
      <c r="CF11" s="661"/>
      <c r="CG11" s="661"/>
      <c r="CH11" s="661"/>
      <c r="CI11" s="661"/>
      <c r="CJ11" s="661"/>
      <c r="CK11" s="661"/>
      <c r="CL11" s="661"/>
      <c r="CM11" s="661"/>
      <c r="CN11" s="661"/>
      <c r="CO11" s="661"/>
      <c r="CP11" s="661"/>
      <c r="CQ11" s="662"/>
      <c r="CR11" s="645">
        <v>300325</v>
      </c>
      <c r="CS11" s="646"/>
      <c r="CT11" s="646"/>
      <c r="CU11" s="646"/>
      <c r="CV11" s="646"/>
      <c r="CW11" s="646"/>
      <c r="CX11" s="646"/>
      <c r="CY11" s="647"/>
      <c r="CZ11" s="648">
        <v>9.1999999999999993</v>
      </c>
      <c r="DA11" s="648"/>
      <c r="DB11" s="648"/>
      <c r="DC11" s="648"/>
      <c r="DD11" s="654">
        <v>91750</v>
      </c>
      <c r="DE11" s="646"/>
      <c r="DF11" s="646"/>
      <c r="DG11" s="646"/>
      <c r="DH11" s="646"/>
      <c r="DI11" s="646"/>
      <c r="DJ11" s="646"/>
      <c r="DK11" s="646"/>
      <c r="DL11" s="646"/>
      <c r="DM11" s="646"/>
      <c r="DN11" s="646"/>
      <c r="DO11" s="646"/>
      <c r="DP11" s="647"/>
      <c r="DQ11" s="654">
        <v>152634</v>
      </c>
      <c r="DR11" s="646"/>
      <c r="DS11" s="646"/>
      <c r="DT11" s="646"/>
      <c r="DU11" s="646"/>
      <c r="DV11" s="646"/>
      <c r="DW11" s="646"/>
      <c r="DX11" s="646"/>
      <c r="DY11" s="646"/>
      <c r="DZ11" s="646"/>
      <c r="EA11" s="646"/>
      <c r="EB11" s="646"/>
      <c r="EC11" s="655"/>
    </row>
    <row r="12" spans="2:143" ht="11.25" customHeight="1">
      <c r="B12" s="642" t="s">
        <v>247</v>
      </c>
      <c r="C12" s="643"/>
      <c r="D12" s="643"/>
      <c r="E12" s="643"/>
      <c r="F12" s="643"/>
      <c r="G12" s="643"/>
      <c r="H12" s="643"/>
      <c r="I12" s="643"/>
      <c r="J12" s="643"/>
      <c r="K12" s="643"/>
      <c r="L12" s="643"/>
      <c r="M12" s="643"/>
      <c r="N12" s="643"/>
      <c r="O12" s="643"/>
      <c r="P12" s="643"/>
      <c r="Q12" s="644"/>
      <c r="R12" s="645" t="s">
        <v>229</v>
      </c>
      <c r="S12" s="646"/>
      <c r="T12" s="646"/>
      <c r="U12" s="646"/>
      <c r="V12" s="646"/>
      <c r="W12" s="646"/>
      <c r="X12" s="646"/>
      <c r="Y12" s="647"/>
      <c r="Z12" s="648" t="s">
        <v>229</v>
      </c>
      <c r="AA12" s="648"/>
      <c r="AB12" s="648"/>
      <c r="AC12" s="648"/>
      <c r="AD12" s="649" t="s">
        <v>229</v>
      </c>
      <c r="AE12" s="649"/>
      <c r="AF12" s="649"/>
      <c r="AG12" s="649"/>
      <c r="AH12" s="649"/>
      <c r="AI12" s="649"/>
      <c r="AJ12" s="649"/>
      <c r="AK12" s="649"/>
      <c r="AL12" s="650" t="s">
        <v>229</v>
      </c>
      <c r="AM12" s="651"/>
      <c r="AN12" s="651"/>
      <c r="AO12" s="652"/>
      <c r="AP12" s="642" t="s">
        <v>248</v>
      </c>
      <c r="AQ12" s="643"/>
      <c r="AR12" s="643"/>
      <c r="AS12" s="643"/>
      <c r="AT12" s="643"/>
      <c r="AU12" s="643"/>
      <c r="AV12" s="643"/>
      <c r="AW12" s="643"/>
      <c r="AX12" s="643"/>
      <c r="AY12" s="643"/>
      <c r="AZ12" s="643"/>
      <c r="BA12" s="643"/>
      <c r="BB12" s="643"/>
      <c r="BC12" s="643"/>
      <c r="BD12" s="643"/>
      <c r="BE12" s="643"/>
      <c r="BF12" s="644"/>
      <c r="BG12" s="645">
        <v>149695</v>
      </c>
      <c r="BH12" s="646"/>
      <c r="BI12" s="646"/>
      <c r="BJ12" s="646"/>
      <c r="BK12" s="646"/>
      <c r="BL12" s="646"/>
      <c r="BM12" s="646"/>
      <c r="BN12" s="647"/>
      <c r="BO12" s="648">
        <v>51.5</v>
      </c>
      <c r="BP12" s="648"/>
      <c r="BQ12" s="648"/>
      <c r="BR12" s="648"/>
      <c r="BS12" s="654" t="s">
        <v>229</v>
      </c>
      <c r="BT12" s="646"/>
      <c r="BU12" s="646"/>
      <c r="BV12" s="646"/>
      <c r="BW12" s="646"/>
      <c r="BX12" s="646"/>
      <c r="BY12" s="646"/>
      <c r="BZ12" s="646"/>
      <c r="CA12" s="646"/>
      <c r="CB12" s="655"/>
      <c r="CD12" s="660" t="s">
        <v>249</v>
      </c>
      <c r="CE12" s="661"/>
      <c r="CF12" s="661"/>
      <c r="CG12" s="661"/>
      <c r="CH12" s="661"/>
      <c r="CI12" s="661"/>
      <c r="CJ12" s="661"/>
      <c r="CK12" s="661"/>
      <c r="CL12" s="661"/>
      <c r="CM12" s="661"/>
      <c r="CN12" s="661"/>
      <c r="CO12" s="661"/>
      <c r="CP12" s="661"/>
      <c r="CQ12" s="662"/>
      <c r="CR12" s="645">
        <v>130659</v>
      </c>
      <c r="CS12" s="646"/>
      <c r="CT12" s="646"/>
      <c r="CU12" s="646"/>
      <c r="CV12" s="646"/>
      <c r="CW12" s="646"/>
      <c r="CX12" s="646"/>
      <c r="CY12" s="647"/>
      <c r="CZ12" s="648">
        <v>4</v>
      </c>
      <c r="DA12" s="648"/>
      <c r="DB12" s="648"/>
      <c r="DC12" s="648"/>
      <c r="DD12" s="654">
        <v>5957</v>
      </c>
      <c r="DE12" s="646"/>
      <c r="DF12" s="646"/>
      <c r="DG12" s="646"/>
      <c r="DH12" s="646"/>
      <c r="DI12" s="646"/>
      <c r="DJ12" s="646"/>
      <c r="DK12" s="646"/>
      <c r="DL12" s="646"/>
      <c r="DM12" s="646"/>
      <c r="DN12" s="646"/>
      <c r="DO12" s="646"/>
      <c r="DP12" s="647"/>
      <c r="DQ12" s="654">
        <v>100205</v>
      </c>
      <c r="DR12" s="646"/>
      <c r="DS12" s="646"/>
      <c r="DT12" s="646"/>
      <c r="DU12" s="646"/>
      <c r="DV12" s="646"/>
      <c r="DW12" s="646"/>
      <c r="DX12" s="646"/>
      <c r="DY12" s="646"/>
      <c r="DZ12" s="646"/>
      <c r="EA12" s="646"/>
      <c r="EB12" s="646"/>
      <c r="EC12" s="655"/>
    </row>
    <row r="13" spans="2:143" ht="11.25" customHeight="1">
      <c r="B13" s="642" t="s">
        <v>250</v>
      </c>
      <c r="C13" s="643"/>
      <c r="D13" s="643"/>
      <c r="E13" s="643"/>
      <c r="F13" s="643"/>
      <c r="G13" s="643"/>
      <c r="H13" s="643"/>
      <c r="I13" s="643"/>
      <c r="J13" s="643"/>
      <c r="K13" s="643"/>
      <c r="L13" s="643"/>
      <c r="M13" s="643"/>
      <c r="N13" s="643"/>
      <c r="O13" s="643"/>
      <c r="P13" s="643"/>
      <c r="Q13" s="644"/>
      <c r="R13" s="645" t="s">
        <v>223</v>
      </c>
      <c r="S13" s="646"/>
      <c r="T13" s="646"/>
      <c r="U13" s="646"/>
      <c r="V13" s="646"/>
      <c r="W13" s="646"/>
      <c r="X13" s="646"/>
      <c r="Y13" s="647"/>
      <c r="Z13" s="648" t="s">
        <v>223</v>
      </c>
      <c r="AA13" s="648"/>
      <c r="AB13" s="648"/>
      <c r="AC13" s="648"/>
      <c r="AD13" s="649" t="s">
        <v>229</v>
      </c>
      <c r="AE13" s="649"/>
      <c r="AF13" s="649"/>
      <c r="AG13" s="649"/>
      <c r="AH13" s="649"/>
      <c r="AI13" s="649"/>
      <c r="AJ13" s="649"/>
      <c r="AK13" s="649"/>
      <c r="AL13" s="650" t="s">
        <v>229</v>
      </c>
      <c r="AM13" s="651"/>
      <c r="AN13" s="651"/>
      <c r="AO13" s="652"/>
      <c r="AP13" s="642" t="s">
        <v>251</v>
      </c>
      <c r="AQ13" s="643"/>
      <c r="AR13" s="643"/>
      <c r="AS13" s="643"/>
      <c r="AT13" s="643"/>
      <c r="AU13" s="643"/>
      <c r="AV13" s="643"/>
      <c r="AW13" s="643"/>
      <c r="AX13" s="643"/>
      <c r="AY13" s="643"/>
      <c r="AZ13" s="643"/>
      <c r="BA13" s="643"/>
      <c r="BB13" s="643"/>
      <c r="BC13" s="643"/>
      <c r="BD13" s="643"/>
      <c r="BE13" s="643"/>
      <c r="BF13" s="644"/>
      <c r="BG13" s="645">
        <v>147581</v>
      </c>
      <c r="BH13" s="646"/>
      <c r="BI13" s="646"/>
      <c r="BJ13" s="646"/>
      <c r="BK13" s="646"/>
      <c r="BL13" s="646"/>
      <c r="BM13" s="646"/>
      <c r="BN13" s="647"/>
      <c r="BO13" s="648">
        <v>50.8</v>
      </c>
      <c r="BP13" s="648"/>
      <c r="BQ13" s="648"/>
      <c r="BR13" s="648"/>
      <c r="BS13" s="654" t="s">
        <v>229</v>
      </c>
      <c r="BT13" s="646"/>
      <c r="BU13" s="646"/>
      <c r="BV13" s="646"/>
      <c r="BW13" s="646"/>
      <c r="BX13" s="646"/>
      <c r="BY13" s="646"/>
      <c r="BZ13" s="646"/>
      <c r="CA13" s="646"/>
      <c r="CB13" s="655"/>
      <c r="CD13" s="660" t="s">
        <v>252</v>
      </c>
      <c r="CE13" s="661"/>
      <c r="CF13" s="661"/>
      <c r="CG13" s="661"/>
      <c r="CH13" s="661"/>
      <c r="CI13" s="661"/>
      <c r="CJ13" s="661"/>
      <c r="CK13" s="661"/>
      <c r="CL13" s="661"/>
      <c r="CM13" s="661"/>
      <c r="CN13" s="661"/>
      <c r="CO13" s="661"/>
      <c r="CP13" s="661"/>
      <c r="CQ13" s="662"/>
      <c r="CR13" s="645">
        <v>353485</v>
      </c>
      <c r="CS13" s="646"/>
      <c r="CT13" s="646"/>
      <c r="CU13" s="646"/>
      <c r="CV13" s="646"/>
      <c r="CW13" s="646"/>
      <c r="CX13" s="646"/>
      <c r="CY13" s="647"/>
      <c r="CZ13" s="648">
        <v>10.8</v>
      </c>
      <c r="DA13" s="648"/>
      <c r="DB13" s="648"/>
      <c r="DC13" s="648"/>
      <c r="DD13" s="654">
        <v>331089</v>
      </c>
      <c r="DE13" s="646"/>
      <c r="DF13" s="646"/>
      <c r="DG13" s="646"/>
      <c r="DH13" s="646"/>
      <c r="DI13" s="646"/>
      <c r="DJ13" s="646"/>
      <c r="DK13" s="646"/>
      <c r="DL13" s="646"/>
      <c r="DM13" s="646"/>
      <c r="DN13" s="646"/>
      <c r="DO13" s="646"/>
      <c r="DP13" s="647"/>
      <c r="DQ13" s="654">
        <v>96129</v>
      </c>
      <c r="DR13" s="646"/>
      <c r="DS13" s="646"/>
      <c r="DT13" s="646"/>
      <c r="DU13" s="646"/>
      <c r="DV13" s="646"/>
      <c r="DW13" s="646"/>
      <c r="DX13" s="646"/>
      <c r="DY13" s="646"/>
      <c r="DZ13" s="646"/>
      <c r="EA13" s="646"/>
      <c r="EB13" s="646"/>
      <c r="EC13" s="655"/>
    </row>
    <row r="14" spans="2:143" ht="11.25" customHeight="1">
      <c r="B14" s="642" t="s">
        <v>253</v>
      </c>
      <c r="C14" s="643"/>
      <c r="D14" s="643"/>
      <c r="E14" s="643"/>
      <c r="F14" s="643"/>
      <c r="G14" s="643"/>
      <c r="H14" s="643"/>
      <c r="I14" s="643"/>
      <c r="J14" s="643"/>
      <c r="K14" s="643"/>
      <c r="L14" s="643"/>
      <c r="M14" s="643"/>
      <c r="N14" s="643"/>
      <c r="O14" s="643"/>
      <c r="P14" s="643"/>
      <c r="Q14" s="644"/>
      <c r="R14" s="645">
        <v>5072</v>
      </c>
      <c r="S14" s="646"/>
      <c r="T14" s="646"/>
      <c r="U14" s="646"/>
      <c r="V14" s="646"/>
      <c r="W14" s="646"/>
      <c r="X14" s="646"/>
      <c r="Y14" s="647"/>
      <c r="Z14" s="648">
        <v>0.2</v>
      </c>
      <c r="AA14" s="648"/>
      <c r="AB14" s="648"/>
      <c r="AC14" s="648"/>
      <c r="AD14" s="649">
        <v>5072</v>
      </c>
      <c r="AE14" s="649"/>
      <c r="AF14" s="649"/>
      <c r="AG14" s="649"/>
      <c r="AH14" s="649"/>
      <c r="AI14" s="649"/>
      <c r="AJ14" s="649"/>
      <c r="AK14" s="649"/>
      <c r="AL14" s="650">
        <v>0.2</v>
      </c>
      <c r="AM14" s="651"/>
      <c r="AN14" s="651"/>
      <c r="AO14" s="652"/>
      <c r="AP14" s="642" t="s">
        <v>254</v>
      </c>
      <c r="AQ14" s="643"/>
      <c r="AR14" s="643"/>
      <c r="AS14" s="643"/>
      <c r="AT14" s="643"/>
      <c r="AU14" s="643"/>
      <c r="AV14" s="643"/>
      <c r="AW14" s="643"/>
      <c r="AX14" s="643"/>
      <c r="AY14" s="643"/>
      <c r="AZ14" s="643"/>
      <c r="BA14" s="643"/>
      <c r="BB14" s="643"/>
      <c r="BC14" s="643"/>
      <c r="BD14" s="643"/>
      <c r="BE14" s="643"/>
      <c r="BF14" s="644"/>
      <c r="BG14" s="645">
        <v>15518</v>
      </c>
      <c r="BH14" s="646"/>
      <c r="BI14" s="646"/>
      <c r="BJ14" s="646"/>
      <c r="BK14" s="646"/>
      <c r="BL14" s="646"/>
      <c r="BM14" s="646"/>
      <c r="BN14" s="647"/>
      <c r="BO14" s="648">
        <v>5.3</v>
      </c>
      <c r="BP14" s="648"/>
      <c r="BQ14" s="648"/>
      <c r="BR14" s="648"/>
      <c r="BS14" s="654" t="s">
        <v>229</v>
      </c>
      <c r="BT14" s="646"/>
      <c r="BU14" s="646"/>
      <c r="BV14" s="646"/>
      <c r="BW14" s="646"/>
      <c r="BX14" s="646"/>
      <c r="BY14" s="646"/>
      <c r="BZ14" s="646"/>
      <c r="CA14" s="646"/>
      <c r="CB14" s="655"/>
      <c r="CD14" s="660" t="s">
        <v>255</v>
      </c>
      <c r="CE14" s="661"/>
      <c r="CF14" s="661"/>
      <c r="CG14" s="661"/>
      <c r="CH14" s="661"/>
      <c r="CI14" s="661"/>
      <c r="CJ14" s="661"/>
      <c r="CK14" s="661"/>
      <c r="CL14" s="661"/>
      <c r="CM14" s="661"/>
      <c r="CN14" s="661"/>
      <c r="CO14" s="661"/>
      <c r="CP14" s="661"/>
      <c r="CQ14" s="662"/>
      <c r="CR14" s="645">
        <v>104970</v>
      </c>
      <c r="CS14" s="646"/>
      <c r="CT14" s="646"/>
      <c r="CU14" s="646"/>
      <c r="CV14" s="646"/>
      <c r="CW14" s="646"/>
      <c r="CX14" s="646"/>
      <c r="CY14" s="647"/>
      <c r="CZ14" s="648">
        <v>3.2</v>
      </c>
      <c r="DA14" s="648"/>
      <c r="DB14" s="648"/>
      <c r="DC14" s="648"/>
      <c r="DD14" s="654">
        <v>8773</v>
      </c>
      <c r="DE14" s="646"/>
      <c r="DF14" s="646"/>
      <c r="DG14" s="646"/>
      <c r="DH14" s="646"/>
      <c r="DI14" s="646"/>
      <c r="DJ14" s="646"/>
      <c r="DK14" s="646"/>
      <c r="DL14" s="646"/>
      <c r="DM14" s="646"/>
      <c r="DN14" s="646"/>
      <c r="DO14" s="646"/>
      <c r="DP14" s="647"/>
      <c r="DQ14" s="654">
        <v>88502</v>
      </c>
      <c r="DR14" s="646"/>
      <c r="DS14" s="646"/>
      <c r="DT14" s="646"/>
      <c r="DU14" s="646"/>
      <c r="DV14" s="646"/>
      <c r="DW14" s="646"/>
      <c r="DX14" s="646"/>
      <c r="DY14" s="646"/>
      <c r="DZ14" s="646"/>
      <c r="EA14" s="646"/>
      <c r="EB14" s="646"/>
      <c r="EC14" s="655"/>
    </row>
    <row r="15" spans="2:143" ht="11.25" customHeight="1">
      <c r="B15" s="642" t="s">
        <v>256</v>
      </c>
      <c r="C15" s="643"/>
      <c r="D15" s="643"/>
      <c r="E15" s="643"/>
      <c r="F15" s="643"/>
      <c r="G15" s="643"/>
      <c r="H15" s="643"/>
      <c r="I15" s="643"/>
      <c r="J15" s="643"/>
      <c r="K15" s="643"/>
      <c r="L15" s="643"/>
      <c r="M15" s="643"/>
      <c r="N15" s="643"/>
      <c r="O15" s="643"/>
      <c r="P15" s="643"/>
      <c r="Q15" s="644"/>
      <c r="R15" s="645" t="s">
        <v>223</v>
      </c>
      <c r="S15" s="646"/>
      <c r="T15" s="646"/>
      <c r="U15" s="646"/>
      <c r="V15" s="646"/>
      <c r="W15" s="646"/>
      <c r="X15" s="646"/>
      <c r="Y15" s="647"/>
      <c r="Z15" s="648" t="s">
        <v>223</v>
      </c>
      <c r="AA15" s="648"/>
      <c r="AB15" s="648"/>
      <c r="AC15" s="648"/>
      <c r="AD15" s="649" t="s">
        <v>223</v>
      </c>
      <c r="AE15" s="649"/>
      <c r="AF15" s="649"/>
      <c r="AG15" s="649"/>
      <c r="AH15" s="649"/>
      <c r="AI15" s="649"/>
      <c r="AJ15" s="649"/>
      <c r="AK15" s="649"/>
      <c r="AL15" s="650" t="s">
        <v>239</v>
      </c>
      <c r="AM15" s="651"/>
      <c r="AN15" s="651"/>
      <c r="AO15" s="652"/>
      <c r="AP15" s="642" t="s">
        <v>257</v>
      </c>
      <c r="AQ15" s="643"/>
      <c r="AR15" s="643"/>
      <c r="AS15" s="643"/>
      <c r="AT15" s="643"/>
      <c r="AU15" s="643"/>
      <c r="AV15" s="643"/>
      <c r="AW15" s="643"/>
      <c r="AX15" s="643"/>
      <c r="AY15" s="643"/>
      <c r="AZ15" s="643"/>
      <c r="BA15" s="643"/>
      <c r="BB15" s="643"/>
      <c r="BC15" s="643"/>
      <c r="BD15" s="643"/>
      <c r="BE15" s="643"/>
      <c r="BF15" s="644"/>
      <c r="BG15" s="645">
        <v>20475</v>
      </c>
      <c r="BH15" s="646"/>
      <c r="BI15" s="646"/>
      <c r="BJ15" s="646"/>
      <c r="BK15" s="646"/>
      <c r="BL15" s="646"/>
      <c r="BM15" s="646"/>
      <c r="BN15" s="647"/>
      <c r="BO15" s="648">
        <v>7</v>
      </c>
      <c r="BP15" s="648"/>
      <c r="BQ15" s="648"/>
      <c r="BR15" s="648"/>
      <c r="BS15" s="654" t="s">
        <v>229</v>
      </c>
      <c r="BT15" s="646"/>
      <c r="BU15" s="646"/>
      <c r="BV15" s="646"/>
      <c r="BW15" s="646"/>
      <c r="BX15" s="646"/>
      <c r="BY15" s="646"/>
      <c r="BZ15" s="646"/>
      <c r="CA15" s="646"/>
      <c r="CB15" s="655"/>
      <c r="CD15" s="660" t="s">
        <v>258</v>
      </c>
      <c r="CE15" s="661"/>
      <c r="CF15" s="661"/>
      <c r="CG15" s="661"/>
      <c r="CH15" s="661"/>
      <c r="CI15" s="661"/>
      <c r="CJ15" s="661"/>
      <c r="CK15" s="661"/>
      <c r="CL15" s="661"/>
      <c r="CM15" s="661"/>
      <c r="CN15" s="661"/>
      <c r="CO15" s="661"/>
      <c r="CP15" s="661"/>
      <c r="CQ15" s="662"/>
      <c r="CR15" s="645">
        <v>258880</v>
      </c>
      <c r="CS15" s="646"/>
      <c r="CT15" s="646"/>
      <c r="CU15" s="646"/>
      <c r="CV15" s="646"/>
      <c r="CW15" s="646"/>
      <c r="CX15" s="646"/>
      <c r="CY15" s="647"/>
      <c r="CZ15" s="648">
        <v>7.9</v>
      </c>
      <c r="DA15" s="648"/>
      <c r="DB15" s="648"/>
      <c r="DC15" s="648"/>
      <c r="DD15" s="654">
        <v>48049</v>
      </c>
      <c r="DE15" s="646"/>
      <c r="DF15" s="646"/>
      <c r="DG15" s="646"/>
      <c r="DH15" s="646"/>
      <c r="DI15" s="646"/>
      <c r="DJ15" s="646"/>
      <c r="DK15" s="646"/>
      <c r="DL15" s="646"/>
      <c r="DM15" s="646"/>
      <c r="DN15" s="646"/>
      <c r="DO15" s="646"/>
      <c r="DP15" s="647"/>
      <c r="DQ15" s="654">
        <v>188481</v>
      </c>
      <c r="DR15" s="646"/>
      <c r="DS15" s="646"/>
      <c r="DT15" s="646"/>
      <c r="DU15" s="646"/>
      <c r="DV15" s="646"/>
      <c r="DW15" s="646"/>
      <c r="DX15" s="646"/>
      <c r="DY15" s="646"/>
      <c r="DZ15" s="646"/>
      <c r="EA15" s="646"/>
      <c r="EB15" s="646"/>
      <c r="EC15" s="655"/>
    </row>
    <row r="16" spans="2:143" ht="11.25" customHeight="1">
      <c r="B16" s="642" t="s">
        <v>259</v>
      </c>
      <c r="C16" s="643"/>
      <c r="D16" s="643"/>
      <c r="E16" s="643"/>
      <c r="F16" s="643"/>
      <c r="G16" s="643"/>
      <c r="H16" s="643"/>
      <c r="I16" s="643"/>
      <c r="J16" s="643"/>
      <c r="K16" s="643"/>
      <c r="L16" s="643"/>
      <c r="M16" s="643"/>
      <c r="N16" s="643"/>
      <c r="O16" s="643"/>
      <c r="P16" s="643"/>
      <c r="Q16" s="644"/>
      <c r="R16" s="645">
        <v>1555</v>
      </c>
      <c r="S16" s="646"/>
      <c r="T16" s="646"/>
      <c r="U16" s="646"/>
      <c r="V16" s="646"/>
      <c r="W16" s="646"/>
      <c r="X16" s="646"/>
      <c r="Y16" s="647"/>
      <c r="Z16" s="648">
        <v>0</v>
      </c>
      <c r="AA16" s="648"/>
      <c r="AB16" s="648"/>
      <c r="AC16" s="648"/>
      <c r="AD16" s="649">
        <v>1555</v>
      </c>
      <c r="AE16" s="649"/>
      <c r="AF16" s="649"/>
      <c r="AG16" s="649"/>
      <c r="AH16" s="649"/>
      <c r="AI16" s="649"/>
      <c r="AJ16" s="649"/>
      <c r="AK16" s="649"/>
      <c r="AL16" s="650">
        <v>0.1</v>
      </c>
      <c r="AM16" s="651"/>
      <c r="AN16" s="651"/>
      <c r="AO16" s="652"/>
      <c r="AP16" s="642" t="s">
        <v>260</v>
      </c>
      <c r="AQ16" s="643"/>
      <c r="AR16" s="643"/>
      <c r="AS16" s="643"/>
      <c r="AT16" s="643"/>
      <c r="AU16" s="643"/>
      <c r="AV16" s="643"/>
      <c r="AW16" s="643"/>
      <c r="AX16" s="643"/>
      <c r="AY16" s="643"/>
      <c r="AZ16" s="643"/>
      <c r="BA16" s="643"/>
      <c r="BB16" s="643"/>
      <c r="BC16" s="643"/>
      <c r="BD16" s="643"/>
      <c r="BE16" s="643"/>
      <c r="BF16" s="644"/>
      <c r="BG16" s="645" t="s">
        <v>223</v>
      </c>
      <c r="BH16" s="646"/>
      <c r="BI16" s="646"/>
      <c r="BJ16" s="646"/>
      <c r="BK16" s="646"/>
      <c r="BL16" s="646"/>
      <c r="BM16" s="646"/>
      <c r="BN16" s="647"/>
      <c r="BO16" s="648" t="s">
        <v>229</v>
      </c>
      <c r="BP16" s="648"/>
      <c r="BQ16" s="648"/>
      <c r="BR16" s="648"/>
      <c r="BS16" s="654" t="s">
        <v>229</v>
      </c>
      <c r="BT16" s="646"/>
      <c r="BU16" s="646"/>
      <c r="BV16" s="646"/>
      <c r="BW16" s="646"/>
      <c r="BX16" s="646"/>
      <c r="BY16" s="646"/>
      <c r="BZ16" s="646"/>
      <c r="CA16" s="646"/>
      <c r="CB16" s="655"/>
      <c r="CD16" s="660" t="s">
        <v>261</v>
      </c>
      <c r="CE16" s="661"/>
      <c r="CF16" s="661"/>
      <c r="CG16" s="661"/>
      <c r="CH16" s="661"/>
      <c r="CI16" s="661"/>
      <c r="CJ16" s="661"/>
      <c r="CK16" s="661"/>
      <c r="CL16" s="661"/>
      <c r="CM16" s="661"/>
      <c r="CN16" s="661"/>
      <c r="CO16" s="661"/>
      <c r="CP16" s="661"/>
      <c r="CQ16" s="662"/>
      <c r="CR16" s="645">
        <v>44806</v>
      </c>
      <c r="CS16" s="646"/>
      <c r="CT16" s="646"/>
      <c r="CU16" s="646"/>
      <c r="CV16" s="646"/>
      <c r="CW16" s="646"/>
      <c r="CX16" s="646"/>
      <c r="CY16" s="647"/>
      <c r="CZ16" s="648">
        <v>1.4</v>
      </c>
      <c r="DA16" s="648"/>
      <c r="DB16" s="648"/>
      <c r="DC16" s="648"/>
      <c r="DD16" s="654" t="s">
        <v>229</v>
      </c>
      <c r="DE16" s="646"/>
      <c r="DF16" s="646"/>
      <c r="DG16" s="646"/>
      <c r="DH16" s="646"/>
      <c r="DI16" s="646"/>
      <c r="DJ16" s="646"/>
      <c r="DK16" s="646"/>
      <c r="DL16" s="646"/>
      <c r="DM16" s="646"/>
      <c r="DN16" s="646"/>
      <c r="DO16" s="646"/>
      <c r="DP16" s="647"/>
      <c r="DQ16" s="654">
        <v>1502</v>
      </c>
      <c r="DR16" s="646"/>
      <c r="DS16" s="646"/>
      <c r="DT16" s="646"/>
      <c r="DU16" s="646"/>
      <c r="DV16" s="646"/>
      <c r="DW16" s="646"/>
      <c r="DX16" s="646"/>
      <c r="DY16" s="646"/>
      <c r="DZ16" s="646"/>
      <c r="EA16" s="646"/>
      <c r="EB16" s="646"/>
      <c r="EC16" s="655"/>
    </row>
    <row r="17" spans="2:133" ht="11.25" customHeight="1">
      <c r="B17" s="642" t="s">
        <v>262</v>
      </c>
      <c r="C17" s="643"/>
      <c r="D17" s="643"/>
      <c r="E17" s="643"/>
      <c r="F17" s="643"/>
      <c r="G17" s="643"/>
      <c r="H17" s="643"/>
      <c r="I17" s="643"/>
      <c r="J17" s="643"/>
      <c r="K17" s="643"/>
      <c r="L17" s="643"/>
      <c r="M17" s="643"/>
      <c r="N17" s="643"/>
      <c r="O17" s="643"/>
      <c r="P17" s="643"/>
      <c r="Q17" s="644"/>
      <c r="R17" s="645">
        <v>7614</v>
      </c>
      <c r="S17" s="646"/>
      <c r="T17" s="646"/>
      <c r="U17" s="646"/>
      <c r="V17" s="646"/>
      <c r="W17" s="646"/>
      <c r="X17" s="646"/>
      <c r="Y17" s="647"/>
      <c r="Z17" s="648">
        <v>0.2</v>
      </c>
      <c r="AA17" s="648"/>
      <c r="AB17" s="648"/>
      <c r="AC17" s="648"/>
      <c r="AD17" s="649">
        <v>7614</v>
      </c>
      <c r="AE17" s="649"/>
      <c r="AF17" s="649"/>
      <c r="AG17" s="649"/>
      <c r="AH17" s="649"/>
      <c r="AI17" s="649"/>
      <c r="AJ17" s="649"/>
      <c r="AK17" s="649"/>
      <c r="AL17" s="650">
        <v>0.4</v>
      </c>
      <c r="AM17" s="651"/>
      <c r="AN17" s="651"/>
      <c r="AO17" s="652"/>
      <c r="AP17" s="642" t="s">
        <v>263</v>
      </c>
      <c r="AQ17" s="643"/>
      <c r="AR17" s="643"/>
      <c r="AS17" s="643"/>
      <c r="AT17" s="643"/>
      <c r="AU17" s="643"/>
      <c r="AV17" s="643"/>
      <c r="AW17" s="643"/>
      <c r="AX17" s="643"/>
      <c r="AY17" s="643"/>
      <c r="AZ17" s="643"/>
      <c r="BA17" s="643"/>
      <c r="BB17" s="643"/>
      <c r="BC17" s="643"/>
      <c r="BD17" s="643"/>
      <c r="BE17" s="643"/>
      <c r="BF17" s="644"/>
      <c r="BG17" s="645" t="s">
        <v>223</v>
      </c>
      <c r="BH17" s="646"/>
      <c r="BI17" s="646"/>
      <c r="BJ17" s="646"/>
      <c r="BK17" s="646"/>
      <c r="BL17" s="646"/>
      <c r="BM17" s="646"/>
      <c r="BN17" s="647"/>
      <c r="BO17" s="648" t="s">
        <v>239</v>
      </c>
      <c r="BP17" s="648"/>
      <c r="BQ17" s="648"/>
      <c r="BR17" s="648"/>
      <c r="BS17" s="654" t="s">
        <v>223</v>
      </c>
      <c r="BT17" s="646"/>
      <c r="BU17" s="646"/>
      <c r="BV17" s="646"/>
      <c r="BW17" s="646"/>
      <c r="BX17" s="646"/>
      <c r="BY17" s="646"/>
      <c r="BZ17" s="646"/>
      <c r="CA17" s="646"/>
      <c r="CB17" s="655"/>
      <c r="CD17" s="660" t="s">
        <v>264</v>
      </c>
      <c r="CE17" s="661"/>
      <c r="CF17" s="661"/>
      <c r="CG17" s="661"/>
      <c r="CH17" s="661"/>
      <c r="CI17" s="661"/>
      <c r="CJ17" s="661"/>
      <c r="CK17" s="661"/>
      <c r="CL17" s="661"/>
      <c r="CM17" s="661"/>
      <c r="CN17" s="661"/>
      <c r="CO17" s="661"/>
      <c r="CP17" s="661"/>
      <c r="CQ17" s="662"/>
      <c r="CR17" s="645">
        <v>393281</v>
      </c>
      <c r="CS17" s="646"/>
      <c r="CT17" s="646"/>
      <c r="CU17" s="646"/>
      <c r="CV17" s="646"/>
      <c r="CW17" s="646"/>
      <c r="CX17" s="646"/>
      <c r="CY17" s="647"/>
      <c r="CZ17" s="648">
        <v>12</v>
      </c>
      <c r="DA17" s="648"/>
      <c r="DB17" s="648"/>
      <c r="DC17" s="648"/>
      <c r="DD17" s="654" t="s">
        <v>229</v>
      </c>
      <c r="DE17" s="646"/>
      <c r="DF17" s="646"/>
      <c r="DG17" s="646"/>
      <c r="DH17" s="646"/>
      <c r="DI17" s="646"/>
      <c r="DJ17" s="646"/>
      <c r="DK17" s="646"/>
      <c r="DL17" s="646"/>
      <c r="DM17" s="646"/>
      <c r="DN17" s="646"/>
      <c r="DO17" s="646"/>
      <c r="DP17" s="647"/>
      <c r="DQ17" s="654">
        <v>390462</v>
      </c>
      <c r="DR17" s="646"/>
      <c r="DS17" s="646"/>
      <c r="DT17" s="646"/>
      <c r="DU17" s="646"/>
      <c r="DV17" s="646"/>
      <c r="DW17" s="646"/>
      <c r="DX17" s="646"/>
      <c r="DY17" s="646"/>
      <c r="DZ17" s="646"/>
      <c r="EA17" s="646"/>
      <c r="EB17" s="646"/>
      <c r="EC17" s="655"/>
    </row>
    <row r="18" spans="2:133" ht="11.25" customHeight="1">
      <c r="B18" s="642" t="s">
        <v>265</v>
      </c>
      <c r="C18" s="643"/>
      <c r="D18" s="643"/>
      <c r="E18" s="643"/>
      <c r="F18" s="643"/>
      <c r="G18" s="643"/>
      <c r="H18" s="643"/>
      <c r="I18" s="643"/>
      <c r="J18" s="643"/>
      <c r="K18" s="643"/>
      <c r="L18" s="643"/>
      <c r="M18" s="643"/>
      <c r="N18" s="643"/>
      <c r="O18" s="643"/>
      <c r="P18" s="643"/>
      <c r="Q18" s="644"/>
      <c r="R18" s="645">
        <v>534</v>
      </c>
      <c r="S18" s="646"/>
      <c r="T18" s="646"/>
      <c r="U18" s="646"/>
      <c r="V18" s="646"/>
      <c r="W18" s="646"/>
      <c r="X18" s="646"/>
      <c r="Y18" s="647"/>
      <c r="Z18" s="648">
        <v>0</v>
      </c>
      <c r="AA18" s="648"/>
      <c r="AB18" s="648"/>
      <c r="AC18" s="648"/>
      <c r="AD18" s="649">
        <v>534</v>
      </c>
      <c r="AE18" s="649"/>
      <c r="AF18" s="649"/>
      <c r="AG18" s="649"/>
      <c r="AH18" s="649"/>
      <c r="AI18" s="649"/>
      <c r="AJ18" s="649"/>
      <c r="AK18" s="649"/>
      <c r="AL18" s="650">
        <v>0</v>
      </c>
      <c r="AM18" s="651"/>
      <c r="AN18" s="651"/>
      <c r="AO18" s="652"/>
      <c r="AP18" s="642" t="s">
        <v>266</v>
      </c>
      <c r="AQ18" s="643"/>
      <c r="AR18" s="643"/>
      <c r="AS18" s="643"/>
      <c r="AT18" s="643"/>
      <c r="AU18" s="643"/>
      <c r="AV18" s="643"/>
      <c r="AW18" s="643"/>
      <c r="AX18" s="643"/>
      <c r="AY18" s="643"/>
      <c r="AZ18" s="643"/>
      <c r="BA18" s="643"/>
      <c r="BB18" s="643"/>
      <c r="BC18" s="643"/>
      <c r="BD18" s="643"/>
      <c r="BE18" s="643"/>
      <c r="BF18" s="644"/>
      <c r="BG18" s="645" t="s">
        <v>223</v>
      </c>
      <c r="BH18" s="646"/>
      <c r="BI18" s="646"/>
      <c r="BJ18" s="646"/>
      <c r="BK18" s="646"/>
      <c r="BL18" s="646"/>
      <c r="BM18" s="646"/>
      <c r="BN18" s="647"/>
      <c r="BO18" s="648" t="s">
        <v>229</v>
      </c>
      <c r="BP18" s="648"/>
      <c r="BQ18" s="648"/>
      <c r="BR18" s="648"/>
      <c r="BS18" s="654" t="s">
        <v>223</v>
      </c>
      <c r="BT18" s="646"/>
      <c r="BU18" s="646"/>
      <c r="BV18" s="646"/>
      <c r="BW18" s="646"/>
      <c r="BX18" s="646"/>
      <c r="BY18" s="646"/>
      <c r="BZ18" s="646"/>
      <c r="CA18" s="646"/>
      <c r="CB18" s="655"/>
      <c r="CD18" s="660" t="s">
        <v>267</v>
      </c>
      <c r="CE18" s="661"/>
      <c r="CF18" s="661"/>
      <c r="CG18" s="661"/>
      <c r="CH18" s="661"/>
      <c r="CI18" s="661"/>
      <c r="CJ18" s="661"/>
      <c r="CK18" s="661"/>
      <c r="CL18" s="661"/>
      <c r="CM18" s="661"/>
      <c r="CN18" s="661"/>
      <c r="CO18" s="661"/>
      <c r="CP18" s="661"/>
      <c r="CQ18" s="662"/>
      <c r="CR18" s="645" t="s">
        <v>229</v>
      </c>
      <c r="CS18" s="646"/>
      <c r="CT18" s="646"/>
      <c r="CU18" s="646"/>
      <c r="CV18" s="646"/>
      <c r="CW18" s="646"/>
      <c r="CX18" s="646"/>
      <c r="CY18" s="647"/>
      <c r="CZ18" s="648" t="s">
        <v>223</v>
      </c>
      <c r="DA18" s="648"/>
      <c r="DB18" s="648"/>
      <c r="DC18" s="648"/>
      <c r="DD18" s="654" t="s">
        <v>229</v>
      </c>
      <c r="DE18" s="646"/>
      <c r="DF18" s="646"/>
      <c r="DG18" s="646"/>
      <c r="DH18" s="646"/>
      <c r="DI18" s="646"/>
      <c r="DJ18" s="646"/>
      <c r="DK18" s="646"/>
      <c r="DL18" s="646"/>
      <c r="DM18" s="646"/>
      <c r="DN18" s="646"/>
      <c r="DO18" s="646"/>
      <c r="DP18" s="647"/>
      <c r="DQ18" s="654" t="s">
        <v>223</v>
      </c>
      <c r="DR18" s="646"/>
      <c r="DS18" s="646"/>
      <c r="DT18" s="646"/>
      <c r="DU18" s="646"/>
      <c r="DV18" s="646"/>
      <c r="DW18" s="646"/>
      <c r="DX18" s="646"/>
      <c r="DY18" s="646"/>
      <c r="DZ18" s="646"/>
      <c r="EA18" s="646"/>
      <c r="EB18" s="646"/>
      <c r="EC18" s="655"/>
    </row>
    <row r="19" spans="2:133" ht="11.25" customHeight="1">
      <c r="B19" s="642" t="s">
        <v>268</v>
      </c>
      <c r="C19" s="643"/>
      <c r="D19" s="643"/>
      <c r="E19" s="643"/>
      <c r="F19" s="643"/>
      <c r="G19" s="643"/>
      <c r="H19" s="643"/>
      <c r="I19" s="643"/>
      <c r="J19" s="643"/>
      <c r="K19" s="643"/>
      <c r="L19" s="643"/>
      <c r="M19" s="643"/>
      <c r="N19" s="643"/>
      <c r="O19" s="643"/>
      <c r="P19" s="643"/>
      <c r="Q19" s="644"/>
      <c r="R19" s="645">
        <v>653</v>
      </c>
      <c r="S19" s="646"/>
      <c r="T19" s="646"/>
      <c r="U19" s="646"/>
      <c r="V19" s="646"/>
      <c r="W19" s="646"/>
      <c r="X19" s="646"/>
      <c r="Y19" s="647"/>
      <c r="Z19" s="648">
        <v>0</v>
      </c>
      <c r="AA19" s="648"/>
      <c r="AB19" s="648"/>
      <c r="AC19" s="648"/>
      <c r="AD19" s="649">
        <v>653</v>
      </c>
      <c r="AE19" s="649"/>
      <c r="AF19" s="649"/>
      <c r="AG19" s="649"/>
      <c r="AH19" s="649"/>
      <c r="AI19" s="649"/>
      <c r="AJ19" s="649"/>
      <c r="AK19" s="649"/>
      <c r="AL19" s="650">
        <v>0</v>
      </c>
      <c r="AM19" s="651"/>
      <c r="AN19" s="651"/>
      <c r="AO19" s="652"/>
      <c r="AP19" s="642" t="s">
        <v>269</v>
      </c>
      <c r="AQ19" s="643"/>
      <c r="AR19" s="643"/>
      <c r="AS19" s="643"/>
      <c r="AT19" s="643"/>
      <c r="AU19" s="643"/>
      <c r="AV19" s="643"/>
      <c r="AW19" s="643"/>
      <c r="AX19" s="643"/>
      <c r="AY19" s="643"/>
      <c r="AZ19" s="643"/>
      <c r="BA19" s="643"/>
      <c r="BB19" s="643"/>
      <c r="BC19" s="643"/>
      <c r="BD19" s="643"/>
      <c r="BE19" s="643"/>
      <c r="BF19" s="644"/>
      <c r="BG19" s="645" t="s">
        <v>229</v>
      </c>
      <c r="BH19" s="646"/>
      <c r="BI19" s="646"/>
      <c r="BJ19" s="646"/>
      <c r="BK19" s="646"/>
      <c r="BL19" s="646"/>
      <c r="BM19" s="646"/>
      <c r="BN19" s="647"/>
      <c r="BO19" s="648" t="s">
        <v>223</v>
      </c>
      <c r="BP19" s="648"/>
      <c r="BQ19" s="648"/>
      <c r="BR19" s="648"/>
      <c r="BS19" s="654" t="s">
        <v>223</v>
      </c>
      <c r="BT19" s="646"/>
      <c r="BU19" s="646"/>
      <c r="BV19" s="646"/>
      <c r="BW19" s="646"/>
      <c r="BX19" s="646"/>
      <c r="BY19" s="646"/>
      <c r="BZ19" s="646"/>
      <c r="CA19" s="646"/>
      <c r="CB19" s="655"/>
      <c r="CD19" s="660" t="s">
        <v>270</v>
      </c>
      <c r="CE19" s="661"/>
      <c r="CF19" s="661"/>
      <c r="CG19" s="661"/>
      <c r="CH19" s="661"/>
      <c r="CI19" s="661"/>
      <c r="CJ19" s="661"/>
      <c r="CK19" s="661"/>
      <c r="CL19" s="661"/>
      <c r="CM19" s="661"/>
      <c r="CN19" s="661"/>
      <c r="CO19" s="661"/>
      <c r="CP19" s="661"/>
      <c r="CQ19" s="662"/>
      <c r="CR19" s="645" t="s">
        <v>229</v>
      </c>
      <c r="CS19" s="646"/>
      <c r="CT19" s="646"/>
      <c r="CU19" s="646"/>
      <c r="CV19" s="646"/>
      <c r="CW19" s="646"/>
      <c r="CX19" s="646"/>
      <c r="CY19" s="647"/>
      <c r="CZ19" s="648" t="s">
        <v>229</v>
      </c>
      <c r="DA19" s="648"/>
      <c r="DB19" s="648"/>
      <c r="DC19" s="648"/>
      <c r="DD19" s="654" t="s">
        <v>229</v>
      </c>
      <c r="DE19" s="646"/>
      <c r="DF19" s="646"/>
      <c r="DG19" s="646"/>
      <c r="DH19" s="646"/>
      <c r="DI19" s="646"/>
      <c r="DJ19" s="646"/>
      <c r="DK19" s="646"/>
      <c r="DL19" s="646"/>
      <c r="DM19" s="646"/>
      <c r="DN19" s="646"/>
      <c r="DO19" s="646"/>
      <c r="DP19" s="647"/>
      <c r="DQ19" s="654" t="s">
        <v>229</v>
      </c>
      <c r="DR19" s="646"/>
      <c r="DS19" s="646"/>
      <c r="DT19" s="646"/>
      <c r="DU19" s="646"/>
      <c r="DV19" s="646"/>
      <c r="DW19" s="646"/>
      <c r="DX19" s="646"/>
      <c r="DY19" s="646"/>
      <c r="DZ19" s="646"/>
      <c r="EA19" s="646"/>
      <c r="EB19" s="646"/>
      <c r="EC19" s="655"/>
    </row>
    <row r="20" spans="2:133" ht="11.25" customHeight="1">
      <c r="B20" s="642" t="s">
        <v>271</v>
      </c>
      <c r="C20" s="643"/>
      <c r="D20" s="643"/>
      <c r="E20" s="643"/>
      <c r="F20" s="643"/>
      <c r="G20" s="643"/>
      <c r="H20" s="643"/>
      <c r="I20" s="643"/>
      <c r="J20" s="643"/>
      <c r="K20" s="643"/>
      <c r="L20" s="643"/>
      <c r="M20" s="643"/>
      <c r="N20" s="643"/>
      <c r="O20" s="643"/>
      <c r="P20" s="643"/>
      <c r="Q20" s="644"/>
      <c r="R20" s="645">
        <v>84</v>
      </c>
      <c r="S20" s="646"/>
      <c r="T20" s="646"/>
      <c r="U20" s="646"/>
      <c r="V20" s="646"/>
      <c r="W20" s="646"/>
      <c r="X20" s="646"/>
      <c r="Y20" s="647"/>
      <c r="Z20" s="648">
        <v>0</v>
      </c>
      <c r="AA20" s="648"/>
      <c r="AB20" s="648"/>
      <c r="AC20" s="648"/>
      <c r="AD20" s="649">
        <v>84</v>
      </c>
      <c r="AE20" s="649"/>
      <c r="AF20" s="649"/>
      <c r="AG20" s="649"/>
      <c r="AH20" s="649"/>
      <c r="AI20" s="649"/>
      <c r="AJ20" s="649"/>
      <c r="AK20" s="649"/>
      <c r="AL20" s="650">
        <v>0</v>
      </c>
      <c r="AM20" s="651"/>
      <c r="AN20" s="651"/>
      <c r="AO20" s="652"/>
      <c r="AP20" s="642" t="s">
        <v>272</v>
      </c>
      <c r="AQ20" s="643"/>
      <c r="AR20" s="643"/>
      <c r="AS20" s="643"/>
      <c r="AT20" s="643"/>
      <c r="AU20" s="643"/>
      <c r="AV20" s="643"/>
      <c r="AW20" s="643"/>
      <c r="AX20" s="643"/>
      <c r="AY20" s="643"/>
      <c r="AZ20" s="643"/>
      <c r="BA20" s="643"/>
      <c r="BB20" s="643"/>
      <c r="BC20" s="643"/>
      <c r="BD20" s="643"/>
      <c r="BE20" s="643"/>
      <c r="BF20" s="644"/>
      <c r="BG20" s="645" t="s">
        <v>229</v>
      </c>
      <c r="BH20" s="646"/>
      <c r="BI20" s="646"/>
      <c r="BJ20" s="646"/>
      <c r="BK20" s="646"/>
      <c r="BL20" s="646"/>
      <c r="BM20" s="646"/>
      <c r="BN20" s="647"/>
      <c r="BO20" s="648" t="s">
        <v>223</v>
      </c>
      <c r="BP20" s="648"/>
      <c r="BQ20" s="648"/>
      <c r="BR20" s="648"/>
      <c r="BS20" s="654" t="s">
        <v>229</v>
      </c>
      <c r="BT20" s="646"/>
      <c r="BU20" s="646"/>
      <c r="BV20" s="646"/>
      <c r="BW20" s="646"/>
      <c r="BX20" s="646"/>
      <c r="BY20" s="646"/>
      <c r="BZ20" s="646"/>
      <c r="CA20" s="646"/>
      <c r="CB20" s="655"/>
      <c r="CD20" s="660" t="s">
        <v>273</v>
      </c>
      <c r="CE20" s="661"/>
      <c r="CF20" s="661"/>
      <c r="CG20" s="661"/>
      <c r="CH20" s="661"/>
      <c r="CI20" s="661"/>
      <c r="CJ20" s="661"/>
      <c r="CK20" s="661"/>
      <c r="CL20" s="661"/>
      <c r="CM20" s="661"/>
      <c r="CN20" s="661"/>
      <c r="CO20" s="661"/>
      <c r="CP20" s="661"/>
      <c r="CQ20" s="662"/>
      <c r="CR20" s="645">
        <v>3265260</v>
      </c>
      <c r="CS20" s="646"/>
      <c r="CT20" s="646"/>
      <c r="CU20" s="646"/>
      <c r="CV20" s="646"/>
      <c r="CW20" s="646"/>
      <c r="CX20" s="646"/>
      <c r="CY20" s="647"/>
      <c r="CZ20" s="648">
        <v>100</v>
      </c>
      <c r="DA20" s="648"/>
      <c r="DB20" s="648"/>
      <c r="DC20" s="648"/>
      <c r="DD20" s="654">
        <v>679662</v>
      </c>
      <c r="DE20" s="646"/>
      <c r="DF20" s="646"/>
      <c r="DG20" s="646"/>
      <c r="DH20" s="646"/>
      <c r="DI20" s="646"/>
      <c r="DJ20" s="646"/>
      <c r="DK20" s="646"/>
      <c r="DL20" s="646"/>
      <c r="DM20" s="646"/>
      <c r="DN20" s="646"/>
      <c r="DO20" s="646"/>
      <c r="DP20" s="647"/>
      <c r="DQ20" s="654">
        <v>2258484</v>
      </c>
      <c r="DR20" s="646"/>
      <c r="DS20" s="646"/>
      <c r="DT20" s="646"/>
      <c r="DU20" s="646"/>
      <c r="DV20" s="646"/>
      <c r="DW20" s="646"/>
      <c r="DX20" s="646"/>
      <c r="DY20" s="646"/>
      <c r="DZ20" s="646"/>
      <c r="EA20" s="646"/>
      <c r="EB20" s="646"/>
      <c r="EC20" s="655"/>
    </row>
    <row r="21" spans="2:133" ht="11.25" customHeight="1">
      <c r="B21" s="642" t="s">
        <v>274</v>
      </c>
      <c r="C21" s="643"/>
      <c r="D21" s="643"/>
      <c r="E21" s="643"/>
      <c r="F21" s="643"/>
      <c r="G21" s="643"/>
      <c r="H21" s="643"/>
      <c r="I21" s="643"/>
      <c r="J21" s="643"/>
      <c r="K21" s="643"/>
      <c r="L21" s="643"/>
      <c r="M21" s="643"/>
      <c r="N21" s="643"/>
      <c r="O21" s="643"/>
      <c r="P21" s="643"/>
      <c r="Q21" s="644"/>
      <c r="R21" s="645">
        <v>6343</v>
      </c>
      <c r="S21" s="646"/>
      <c r="T21" s="646"/>
      <c r="U21" s="646"/>
      <c r="V21" s="646"/>
      <c r="W21" s="646"/>
      <c r="X21" s="646"/>
      <c r="Y21" s="647"/>
      <c r="Z21" s="648">
        <v>0.2</v>
      </c>
      <c r="AA21" s="648"/>
      <c r="AB21" s="648"/>
      <c r="AC21" s="648"/>
      <c r="AD21" s="649">
        <v>6343</v>
      </c>
      <c r="AE21" s="649"/>
      <c r="AF21" s="649"/>
      <c r="AG21" s="649"/>
      <c r="AH21" s="649"/>
      <c r="AI21" s="649"/>
      <c r="AJ21" s="649"/>
      <c r="AK21" s="649"/>
      <c r="AL21" s="650">
        <v>0.3</v>
      </c>
      <c r="AM21" s="651"/>
      <c r="AN21" s="651"/>
      <c r="AO21" s="652"/>
      <c r="AP21" s="664" t="s">
        <v>275</v>
      </c>
      <c r="AQ21" s="665"/>
      <c r="AR21" s="665"/>
      <c r="AS21" s="665"/>
      <c r="AT21" s="665"/>
      <c r="AU21" s="665"/>
      <c r="AV21" s="665"/>
      <c r="AW21" s="665"/>
      <c r="AX21" s="665"/>
      <c r="AY21" s="665"/>
      <c r="AZ21" s="665"/>
      <c r="BA21" s="665"/>
      <c r="BB21" s="665"/>
      <c r="BC21" s="665"/>
      <c r="BD21" s="665"/>
      <c r="BE21" s="665"/>
      <c r="BF21" s="666"/>
      <c r="BG21" s="645" t="s">
        <v>229</v>
      </c>
      <c r="BH21" s="646"/>
      <c r="BI21" s="646"/>
      <c r="BJ21" s="646"/>
      <c r="BK21" s="646"/>
      <c r="BL21" s="646"/>
      <c r="BM21" s="646"/>
      <c r="BN21" s="647"/>
      <c r="BO21" s="648" t="s">
        <v>229</v>
      </c>
      <c r="BP21" s="648"/>
      <c r="BQ21" s="648"/>
      <c r="BR21" s="648"/>
      <c r="BS21" s="654" t="s">
        <v>229</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c r="B22" s="642" t="s">
        <v>276</v>
      </c>
      <c r="C22" s="643"/>
      <c r="D22" s="643"/>
      <c r="E22" s="643"/>
      <c r="F22" s="643"/>
      <c r="G22" s="643"/>
      <c r="H22" s="643"/>
      <c r="I22" s="643"/>
      <c r="J22" s="643"/>
      <c r="K22" s="643"/>
      <c r="L22" s="643"/>
      <c r="M22" s="643"/>
      <c r="N22" s="643"/>
      <c r="O22" s="643"/>
      <c r="P22" s="643"/>
      <c r="Q22" s="644"/>
      <c r="R22" s="645">
        <v>1751985</v>
      </c>
      <c r="S22" s="646"/>
      <c r="T22" s="646"/>
      <c r="U22" s="646"/>
      <c r="V22" s="646"/>
      <c r="W22" s="646"/>
      <c r="X22" s="646"/>
      <c r="Y22" s="647"/>
      <c r="Z22" s="648">
        <v>52.2</v>
      </c>
      <c r="AA22" s="648"/>
      <c r="AB22" s="648"/>
      <c r="AC22" s="648"/>
      <c r="AD22" s="649">
        <v>1624110</v>
      </c>
      <c r="AE22" s="649"/>
      <c r="AF22" s="649"/>
      <c r="AG22" s="649"/>
      <c r="AH22" s="649"/>
      <c r="AI22" s="649"/>
      <c r="AJ22" s="649"/>
      <c r="AK22" s="649"/>
      <c r="AL22" s="650">
        <v>79.599999999999994</v>
      </c>
      <c r="AM22" s="651"/>
      <c r="AN22" s="651"/>
      <c r="AO22" s="652"/>
      <c r="AP22" s="664" t="s">
        <v>277</v>
      </c>
      <c r="AQ22" s="665"/>
      <c r="AR22" s="665"/>
      <c r="AS22" s="665"/>
      <c r="AT22" s="665"/>
      <c r="AU22" s="665"/>
      <c r="AV22" s="665"/>
      <c r="AW22" s="665"/>
      <c r="AX22" s="665"/>
      <c r="AY22" s="665"/>
      <c r="AZ22" s="665"/>
      <c r="BA22" s="665"/>
      <c r="BB22" s="665"/>
      <c r="BC22" s="665"/>
      <c r="BD22" s="665"/>
      <c r="BE22" s="665"/>
      <c r="BF22" s="666"/>
      <c r="BG22" s="645" t="s">
        <v>223</v>
      </c>
      <c r="BH22" s="646"/>
      <c r="BI22" s="646"/>
      <c r="BJ22" s="646"/>
      <c r="BK22" s="646"/>
      <c r="BL22" s="646"/>
      <c r="BM22" s="646"/>
      <c r="BN22" s="647"/>
      <c r="BO22" s="648" t="s">
        <v>223</v>
      </c>
      <c r="BP22" s="648"/>
      <c r="BQ22" s="648"/>
      <c r="BR22" s="648"/>
      <c r="BS22" s="654" t="s">
        <v>229</v>
      </c>
      <c r="BT22" s="646"/>
      <c r="BU22" s="646"/>
      <c r="BV22" s="646"/>
      <c r="BW22" s="646"/>
      <c r="BX22" s="646"/>
      <c r="BY22" s="646"/>
      <c r="BZ22" s="646"/>
      <c r="CA22" s="646"/>
      <c r="CB22" s="655"/>
      <c r="CD22" s="627" t="s">
        <v>278</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c r="B23" s="642" t="s">
        <v>279</v>
      </c>
      <c r="C23" s="643"/>
      <c r="D23" s="643"/>
      <c r="E23" s="643"/>
      <c r="F23" s="643"/>
      <c r="G23" s="643"/>
      <c r="H23" s="643"/>
      <c r="I23" s="643"/>
      <c r="J23" s="643"/>
      <c r="K23" s="643"/>
      <c r="L23" s="643"/>
      <c r="M23" s="643"/>
      <c r="N23" s="643"/>
      <c r="O23" s="643"/>
      <c r="P23" s="643"/>
      <c r="Q23" s="644"/>
      <c r="R23" s="645">
        <v>1624110</v>
      </c>
      <c r="S23" s="646"/>
      <c r="T23" s="646"/>
      <c r="U23" s="646"/>
      <c r="V23" s="646"/>
      <c r="W23" s="646"/>
      <c r="X23" s="646"/>
      <c r="Y23" s="647"/>
      <c r="Z23" s="648">
        <v>48.4</v>
      </c>
      <c r="AA23" s="648"/>
      <c r="AB23" s="648"/>
      <c r="AC23" s="648"/>
      <c r="AD23" s="649">
        <v>1624110</v>
      </c>
      <c r="AE23" s="649"/>
      <c r="AF23" s="649"/>
      <c r="AG23" s="649"/>
      <c r="AH23" s="649"/>
      <c r="AI23" s="649"/>
      <c r="AJ23" s="649"/>
      <c r="AK23" s="649"/>
      <c r="AL23" s="650">
        <v>79.599999999999994</v>
      </c>
      <c r="AM23" s="651"/>
      <c r="AN23" s="651"/>
      <c r="AO23" s="652"/>
      <c r="AP23" s="664" t="s">
        <v>280</v>
      </c>
      <c r="AQ23" s="665"/>
      <c r="AR23" s="665"/>
      <c r="AS23" s="665"/>
      <c r="AT23" s="665"/>
      <c r="AU23" s="665"/>
      <c r="AV23" s="665"/>
      <c r="AW23" s="665"/>
      <c r="AX23" s="665"/>
      <c r="AY23" s="665"/>
      <c r="AZ23" s="665"/>
      <c r="BA23" s="665"/>
      <c r="BB23" s="665"/>
      <c r="BC23" s="665"/>
      <c r="BD23" s="665"/>
      <c r="BE23" s="665"/>
      <c r="BF23" s="666"/>
      <c r="BG23" s="645" t="s">
        <v>223</v>
      </c>
      <c r="BH23" s="646"/>
      <c r="BI23" s="646"/>
      <c r="BJ23" s="646"/>
      <c r="BK23" s="646"/>
      <c r="BL23" s="646"/>
      <c r="BM23" s="646"/>
      <c r="BN23" s="647"/>
      <c r="BO23" s="648" t="s">
        <v>229</v>
      </c>
      <c r="BP23" s="648"/>
      <c r="BQ23" s="648"/>
      <c r="BR23" s="648"/>
      <c r="BS23" s="654" t="s">
        <v>223</v>
      </c>
      <c r="BT23" s="646"/>
      <c r="BU23" s="646"/>
      <c r="BV23" s="646"/>
      <c r="BW23" s="646"/>
      <c r="BX23" s="646"/>
      <c r="BY23" s="646"/>
      <c r="BZ23" s="646"/>
      <c r="CA23" s="646"/>
      <c r="CB23" s="655"/>
      <c r="CD23" s="627" t="s">
        <v>217</v>
      </c>
      <c r="CE23" s="628"/>
      <c r="CF23" s="628"/>
      <c r="CG23" s="628"/>
      <c r="CH23" s="628"/>
      <c r="CI23" s="628"/>
      <c r="CJ23" s="628"/>
      <c r="CK23" s="628"/>
      <c r="CL23" s="628"/>
      <c r="CM23" s="628"/>
      <c r="CN23" s="628"/>
      <c r="CO23" s="628"/>
      <c r="CP23" s="628"/>
      <c r="CQ23" s="629"/>
      <c r="CR23" s="627" t="s">
        <v>281</v>
      </c>
      <c r="CS23" s="628"/>
      <c r="CT23" s="628"/>
      <c r="CU23" s="628"/>
      <c r="CV23" s="628"/>
      <c r="CW23" s="628"/>
      <c r="CX23" s="628"/>
      <c r="CY23" s="629"/>
      <c r="CZ23" s="627" t="s">
        <v>282</v>
      </c>
      <c r="DA23" s="628"/>
      <c r="DB23" s="628"/>
      <c r="DC23" s="629"/>
      <c r="DD23" s="627" t="s">
        <v>283</v>
      </c>
      <c r="DE23" s="628"/>
      <c r="DF23" s="628"/>
      <c r="DG23" s="628"/>
      <c r="DH23" s="628"/>
      <c r="DI23" s="628"/>
      <c r="DJ23" s="628"/>
      <c r="DK23" s="629"/>
      <c r="DL23" s="676" t="s">
        <v>284</v>
      </c>
      <c r="DM23" s="677"/>
      <c r="DN23" s="677"/>
      <c r="DO23" s="677"/>
      <c r="DP23" s="677"/>
      <c r="DQ23" s="677"/>
      <c r="DR23" s="677"/>
      <c r="DS23" s="677"/>
      <c r="DT23" s="677"/>
      <c r="DU23" s="677"/>
      <c r="DV23" s="678"/>
      <c r="DW23" s="627" t="s">
        <v>285</v>
      </c>
      <c r="DX23" s="628"/>
      <c r="DY23" s="628"/>
      <c r="DZ23" s="628"/>
      <c r="EA23" s="628"/>
      <c r="EB23" s="628"/>
      <c r="EC23" s="629"/>
    </row>
    <row r="24" spans="2:133" ht="11.25" customHeight="1">
      <c r="B24" s="642" t="s">
        <v>286</v>
      </c>
      <c r="C24" s="643"/>
      <c r="D24" s="643"/>
      <c r="E24" s="643"/>
      <c r="F24" s="643"/>
      <c r="G24" s="643"/>
      <c r="H24" s="643"/>
      <c r="I24" s="643"/>
      <c r="J24" s="643"/>
      <c r="K24" s="643"/>
      <c r="L24" s="643"/>
      <c r="M24" s="643"/>
      <c r="N24" s="643"/>
      <c r="O24" s="643"/>
      <c r="P24" s="643"/>
      <c r="Q24" s="644"/>
      <c r="R24" s="645">
        <v>127875</v>
      </c>
      <c r="S24" s="646"/>
      <c r="T24" s="646"/>
      <c r="U24" s="646"/>
      <c r="V24" s="646"/>
      <c r="W24" s="646"/>
      <c r="X24" s="646"/>
      <c r="Y24" s="647"/>
      <c r="Z24" s="648">
        <v>3.8</v>
      </c>
      <c r="AA24" s="648"/>
      <c r="AB24" s="648"/>
      <c r="AC24" s="648"/>
      <c r="AD24" s="649" t="s">
        <v>229</v>
      </c>
      <c r="AE24" s="649"/>
      <c r="AF24" s="649"/>
      <c r="AG24" s="649"/>
      <c r="AH24" s="649"/>
      <c r="AI24" s="649"/>
      <c r="AJ24" s="649"/>
      <c r="AK24" s="649"/>
      <c r="AL24" s="650" t="s">
        <v>223</v>
      </c>
      <c r="AM24" s="651"/>
      <c r="AN24" s="651"/>
      <c r="AO24" s="652"/>
      <c r="AP24" s="664" t="s">
        <v>287</v>
      </c>
      <c r="AQ24" s="665"/>
      <c r="AR24" s="665"/>
      <c r="AS24" s="665"/>
      <c r="AT24" s="665"/>
      <c r="AU24" s="665"/>
      <c r="AV24" s="665"/>
      <c r="AW24" s="665"/>
      <c r="AX24" s="665"/>
      <c r="AY24" s="665"/>
      <c r="AZ24" s="665"/>
      <c r="BA24" s="665"/>
      <c r="BB24" s="665"/>
      <c r="BC24" s="665"/>
      <c r="BD24" s="665"/>
      <c r="BE24" s="665"/>
      <c r="BF24" s="666"/>
      <c r="BG24" s="645" t="s">
        <v>229</v>
      </c>
      <c r="BH24" s="646"/>
      <c r="BI24" s="646"/>
      <c r="BJ24" s="646"/>
      <c r="BK24" s="646"/>
      <c r="BL24" s="646"/>
      <c r="BM24" s="646"/>
      <c r="BN24" s="647"/>
      <c r="BO24" s="648" t="s">
        <v>223</v>
      </c>
      <c r="BP24" s="648"/>
      <c r="BQ24" s="648"/>
      <c r="BR24" s="648"/>
      <c r="BS24" s="654" t="s">
        <v>223</v>
      </c>
      <c r="BT24" s="646"/>
      <c r="BU24" s="646"/>
      <c r="BV24" s="646"/>
      <c r="BW24" s="646"/>
      <c r="BX24" s="646"/>
      <c r="BY24" s="646"/>
      <c r="BZ24" s="646"/>
      <c r="CA24" s="646"/>
      <c r="CB24" s="655"/>
      <c r="CD24" s="656" t="s">
        <v>288</v>
      </c>
      <c r="CE24" s="657"/>
      <c r="CF24" s="657"/>
      <c r="CG24" s="657"/>
      <c r="CH24" s="657"/>
      <c r="CI24" s="657"/>
      <c r="CJ24" s="657"/>
      <c r="CK24" s="657"/>
      <c r="CL24" s="657"/>
      <c r="CM24" s="657"/>
      <c r="CN24" s="657"/>
      <c r="CO24" s="657"/>
      <c r="CP24" s="657"/>
      <c r="CQ24" s="658"/>
      <c r="CR24" s="634">
        <v>1242787</v>
      </c>
      <c r="CS24" s="635"/>
      <c r="CT24" s="635"/>
      <c r="CU24" s="635"/>
      <c r="CV24" s="635"/>
      <c r="CW24" s="635"/>
      <c r="CX24" s="635"/>
      <c r="CY24" s="636"/>
      <c r="CZ24" s="639">
        <v>38.1</v>
      </c>
      <c r="DA24" s="640"/>
      <c r="DB24" s="640"/>
      <c r="DC24" s="659"/>
      <c r="DD24" s="684">
        <v>1068041</v>
      </c>
      <c r="DE24" s="635"/>
      <c r="DF24" s="635"/>
      <c r="DG24" s="635"/>
      <c r="DH24" s="635"/>
      <c r="DI24" s="635"/>
      <c r="DJ24" s="635"/>
      <c r="DK24" s="636"/>
      <c r="DL24" s="684">
        <v>1037871</v>
      </c>
      <c r="DM24" s="635"/>
      <c r="DN24" s="635"/>
      <c r="DO24" s="635"/>
      <c r="DP24" s="635"/>
      <c r="DQ24" s="635"/>
      <c r="DR24" s="635"/>
      <c r="DS24" s="635"/>
      <c r="DT24" s="635"/>
      <c r="DU24" s="635"/>
      <c r="DV24" s="636"/>
      <c r="DW24" s="639">
        <v>49.4</v>
      </c>
      <c r="DX24" s="640"/>
      <c r="DY24" s="640"/>
      <c r="DZ24" s="640"/>
      <c r="EA24" s="640"/>
      <c r="EB24" s="640"/>
      <c r="EC24" s="641"/>
    </row>
    <row r="25" spans="2:133" ht="11.25" customHeight="1">
      <c r="B25" s="642" t="s">
        <v>289</v>
      </c>
      <c r="C25" s="643"/>
      <c r="D25" s="643"/>
      <c r="E25" s="643"/>
      <c r="F25" s="643"/>
      <c r="G25" s="643"/>
      <c r="H25" s="643"/>
      <c r="I25" s="643"/>
      <c r="J25" s="643"/>
      <c r="K25" s="643"/>
      <c r="L25" s="643"/>
      <c r="M25" s="643"/>
      <c r="N25" s="643"/>
      <c r="O25" s="643"/>
      <c r="P25" s="643"/>
      <c r="Q25" s="644"/>
      <c r="R25" s="645" t="s">
        <v>229</v>
      </c>
      <c r="S25" s="646"/>
      <c r="T25" s="646"/>
      <c r="U25" s="646"/>
      <c r="V25" s="646"/>
      <c r="W25" s="646"/>
      <c r="X25" s="646"/>
      <c r="Y25" s="647"/>
      <c r="Z25" s="648" t="s">
        <v>223</v>
      </c>
      <c r="AA25" s="648"/>
      <c r="AB25" s="648"/>
      <c r="AC25" s="648"/>
      <c r="AD25" s="649" t="s">
        <v>223</v>
      </c>
      <c r="AE25" s="649"/>
      <c r="AF25" s="649"/>
      <c r="AG25" s="649"/>
      <c r="AH25" s="649"/>
      <c r="AI25" s="649"/>
      <c r="AJ25" s="649"/>
      <c r="AK25" s="649"/>
      <c r="AL25" s="650" t="s">
        <v>223</v>
      </c>
      <c r="AM25" s="651"/>
      <c r="AN25" s="651"/>
      <c r="AO25" s="652"/>
      <c r="AP25" s="664" t="s">
        <v>290</v>
      </c>
      <c r="AQ25" s="665"/>
      <c r="AR25" s="665"/>
      <c r="AS25" s="665"/>
      <c r="AT25" s="665"/>
      <c r="AU25" s="665"/>
      <c r="AV25" s="665"/>
      <c r="AW25" s="665"/>
      <c r="AX25" s="665"/>
      <c r="AY25" s="665"/>
      <c r="AZ25" s="665"/>
      <c r="BA25" s="665"/>
      <c r="BB25" s="665"/>
      <c r="BC25" s="665"/>
      <c r="BD25" s="665"/>
      <c r="BE25" s="665"/>
      <c r="BF25" s="666"/>
      <c r="BG25" s="645" t="s">
        <v>223</v>
      </c>
      <c r="BH25" s="646"/>
      <c r="BI25" s="646"/>
      <c r="BJ25" s="646"/>
      <c r="BK25" s="646"/>
      <c r="BL25" s="646"/>
      <c r="BM25" s="646"/>
      <c r="BN25" s="647"/>
      <c r="BO25" s="648" t="s">
        <v>229</v>
      </c>
      <c r="BP25" s="648"/>
      <c r="BQ25" s="648"/>
      <c r="BR25" s="648"/>
      <c r="BS25" s="654" t="s">
        <v>229</v>
      </c>
      <c r="BT25" s="646"/>
      <c r="BU25" s="646"/>
      <c r="BV25" s="646"/>
      <c r="BW25" s="646"/>
      <c r="BX25" s="646"/>
      <c r="BY25" s="646"/>
      <c r="BZ25" s="646"/>
      <c r="CA25" s="646"/>
      <c r="CB25" s="655"/>
      <c r="CD25" s="660" t="s">
        <v>291</v>
      </c>
      <c r="CE25" s="661"/>
      <c r="CF25" s="661"/>
      <c r="CG25" s="661"/>
      <c r="CH25" s="661"/>
      <c r="CI25" s="661"/>
      <c r="CJ25" s="661"/>
      <c r="CK25" s="661"/>
      <c r="CL25" s="661"/>
      <c r="CM25" s="661"/>
      <c r="CN25" s="661"/>
      <c r="CO25" s="661"/>
      <c r="CP25" s="661"/>
      <c r="CQ25" s="662"/>
      <c r="CR25" s="645">
        <v>587889</v>
      </c>
      <c r="CS25" s="681"/>
      <c r="CT25" s="681"/>
      <c r="CU25" s="681"/>
      <c r="CV25" s="681"/>
      <c r="CW25" s="681"/>
      <c r="CX25" s="681"/>
      <c r="CY25" s="682"/>
      <c r="CZ25" s="650">
        <v>18</v>
      </c>
      <c r="DA25" s="679"/>
      <c r="DB25" s="679"/>
      <c r="DC25" s="683"/>
      <c r="DD25" s="654">
        <v>569010</v>
      </c>
      <c r="DE25" s="681"/>
      <c r="DF25" s="681"/>
      <c r="DG25" s="681"/>
      <c r="DH25" s="681"/>
      <c r="DI25" s="681"/>
      <c r="DJ25" s="681"/>
      <c r="DK25" s="682"/>
      <c r="DL25" s="654">
        <v>544955</v>
      </c>
      <c r="DM25" s="681"/>
      <c r="DN25" s="681"/>
      <c r="DO25" s="681"/>
      <c r="DP25" s="681"/>
      <c r="DQ25" s="681"/>
      <c r="DR25" s="681"/>
      <c r="DS25" s="681"/>
      <c r="DT25" s="681"/>
      <c r="DU25" s="681"/>
      <c r="DV25" s="682"/>
      <c r="DW25" s="650">
        <v>25.9</v>
      </c>
      <c r="DX25" s="679"/>
      <c r="DY25" s="679"/>
      <c r="DZ25" s="679"/>
      <c r="EA25" s="679"/>
      <c r="EB25" s="679"/>
      <c r="EC25" s="680"/>
    </row>
    <row r="26" spans="2:133" ht="11.25" customHeight="1">
      <c r="B26" s="642" t="s">
        <v>292</v>
      </c>
      <c r="C26" s="643"/>
      <c r="D26" s="643"/>
      <c r="E26" s="643"/>
      <c r="F26" s="643"/>
      <c r="G26" s="643"/>
      <c r="H26" s="643"/>
      <c r="I26" s="643"/>
      <c r="J26" s="643"/>
      <c r="K26" s="643"/>
      <c r="L26" s="643"/>
      <c r="M26" s="643"/>
      <c r="N26" s="643"/>
      <c r="O26" s="643"/>
      <c r="P26" s="643"/>
      <c r="Q26" s="644"/>
      <c r="R26" s="645">
        <v>2167669</v>
      </c>
      <c r="S26" s="646"/>
      <c r="T26" s="646"/>
      <c r="U26" s="646"/>
      <c r="V26" s="646"/>
      <c r="W26" s="646"/>
      <c r="X26" s="646"/>
      <c r="Y26" s="647"/>
      <c r="Z26" s="648">
        <v>64.599999999999994</v>
      </c>
      <c r="AA26" s="648"/>
      <c r="AB26" s="648"/>
      <c r="AC26" s="648"/>
      <c r="AD26" s="649">
        <v>2039794</v>
      </c>
      <c r="AE26" s="649"/>
      <c r="AF26" s="649"/>
      <c r="AG26" s="649"/>
      <c r="AH26" s="649"/>
      <c r="AI26" s="649"/>
      <c r="AJ26" s="649"/>
      <c r="AK26" s="649"/>
      <c r="AL26" s="650">
        <v>99.9</v>
      </c>
      <c r="AM26" s="651"/>
      <c r="AN26" s="651"/>
      <c r="AO26" s="652"/>
      <c r="AP26" s="664" t="s">
        <v>293</v>
      </c>
      <c r="AQ26" s="685"/>
      <c r="AR26" s="685"/>
      <c r="AS26" s="685"/>
      <c r="AT26" s="685"/>
      <c r="AU26" s="685"/>
      <c r="AV26" s="685"/>
      <c r="AW26" s="685"/>
      <c r="AX26" s="685"/>
      <c r="AY26" s="685"/>
      <c r="AZ26" s="685"/>
      <c r="BA26" s="685"/>
      <c r="BB26" s="685"/>
      <c r="BC26" s="685"/>
      <c r="BD26" s="685"/>
      <c r="BE26" s="685"/>
      <c r="BF26" s="666"/>
      <c r="BG26" s="645" t="s">
        <v>229</v>
      </c>
      <c r="BH26" s="646"/>
      <c r="BI26" s="646"/>
      <c r="BJ26" s="646"/>
      <c r="BK26" s="646"/>
      <c r="BL26" s="646"/>
      <c r="BM26" s="646"/>
      <c r="BN26" s="647"/>
      <c r="BO26" s="648" t="s">
        <v>223</v>
      </c>
      <c r="BP26" s="648"/>
      <c r="BQ26" s="648"/>
      <c r="BR26" s="648"/>
      <c r="BS26" s="654" t="s">
        <v>223</v>
      </c>
      <c r="BT26" s="646"/>
      <c r="BU26" s="646"/>
      <c r="BV26" s="646"/>
      <c r="BW26" s="646"/>
      <c r="BX26" s="646"/>
      <c r="BY26" s="646"/>
      <c r="BZ26" s="646"/>
      <c r="CA26" s="646"/>
      <c r="CB26" s="655"/>
      <c r="CD26" s="660" t="s">
        <v>294</v>
      </c>
      <c r="CE26" s="661"/>
      <c r="CF26" s="661"/>
      <c r="CG26" s="661"/>
      <c r="CH26" s="661"/>
      <c r="CI26" s="661"/>
      <c r="CJ26" s="661"/>
      <c r="CK26" s="661"/>
      <c r="CL26" s="661"/>
      <c r="CM26" s="661"/>
      <c r="CN26" s="661"/>
      <c r="CO26" s="661"/>
      <c r="CP26" s="661"/>
      <c r="CQ26" s="662"/>
      <c r="CR26" s="645">
        <v>343708</v>
      </c>
      <c r="CS26" s="646"/>
      <c r="CT26" s="646"/>
      <c r="CU26" s="646"/>
      <c r="CV26" s="646"/>
      <c r="CW26" s="646"/>
      <c r="CX26" s="646"/>
      <c r="CY26" s="647"/>
      <c r="CZ26" s="650">
        <v>10.5</v>
      </c>
      <c r="DA26" s="679"/>
      <c r="DB26" s="679"/>
      <c r="DC26" s="683"/>
      <c r="DD26" s="654">
        <v>331101</v>
      </c>
      <c r="DE26" s="646"/>
      <c r="DF26" s="646"/>
      <c r="DG26" s="646"/>
      <c r="DH26" s="646"/>
      <c r="DI26" s="646"/>
      <c r="DJ26" s="646"/>
      <c r="DK26" s="647"/>
      <c r="DL26" s="654" t="s">
        <v>223</v>
      </c>
      <c r="DM26" s="646"/>
      <c r="DN26" s="646"/>
      <c r="DO26" s="646"/>
      <c r="DP26" s="646"/>
      <c r="DQ26" s="646"/>
      <c r="DR26" s="646"/>
      <c r="DS26" s="646"/>
      <c r="DT26" s="646"/>
      <c r="DU26" s="646"/>
      <c r="DV26" s="647"/>
      <c r="DW26" s="650" t="s">
        <v>223</v>
      </c>
      <c r="DX26" s="679"/>
      <c r="DY26" s="679"/>
      <c r="DZ26" s="679"/>
      <c r="EA26" s="679"/>
      <c r="EB26" s="679"/>
      <c r="EC26" s="680"/>
    </row>
    <row r="27" spans="2:133" ht="11.25" customHeight="1">
      <c r="B27" s="642" t="s">
        <v>295</v>
      </c>
      <c r="C27" s="643"/>
      <c r="D27" s="643"/>
      <c r="E27" s="643"/>
      <c r="F27" s="643"/>
      <c r="G27" s="643"/>
      <c r="H27" s="643"/>
      <c r="I27" s="643"/>
      <c r="J27" s="643"/>
      <c r="K27" s="643"/>
      <c r="L27" s="643"/>
      <c r="M27" s="643"/>
      <c r="N27" s="643"/>
      <c r="O27" s="643"/>
      <c r="P27" s="643"/>
      <c r="Q27" s="644"/>
      <c r="R27" s="645">
        <v>557</v>
      </c>
      <c r="S27" s="646"/>
      <c r="T27" s="646"/>
      <c r="U27" s="646"/>
      <c r="V27" s="646"/>
      <c r="W27" s="646"/>
      <c r="X27" s="646"/>
      <c r="Y27" s="647"/>
      <c r="Z27" s="648">
        <v>0</v>
      </c>
      <c r="AA27" s="648"/>
      <c r="AB27" s="648"/>
      <c r="AC27" s="648"/>
      <c r="AD27" s="649">
        <v>557</v>
      </c>
      <c r="AE27" s="649"/>
      <c r="AF27" s="649"/>
      <c r="AG27" s="649"/>
      <c r="AH27" s="649"/>
      <c r="AI27" s="649"/>
      <c r="AJ27" s="649"/>
      <c r="AK27" s="649"/>
      <c r="AL27" s="650">
        <v>0</v>
      </c>
      <c r="AM27" s="651"/>
      <c r="AN27" s="651"/>
      <c r="AO27" s="652"/>
      <c r="AP27" s="642" t="s">
        <v>296</v>
      </c>
      <c r="AQ27" s="643"/>
      <c r="AR27" s="643"/>
      <c r="AS27" s="643"/>
      <c r="AT27" s="643"/>
      <c r="AU27" s="643"/>
      <c r="AV27" s="643"/>
      <c r="AW27" s="643"/>
      <c r="AX27" s="643"/>
      <c r="AY27" s="643"/>
      <c r="AZ27" s="643"/>
      <c r="BA27" s="643"/>
      <c r="BB27" s="643"/>
      <c r="BC27" s="643"/>
      <c r="BD27" s="643"/>
      <c r="BE27" s="643"/>
      <c r="BF27" s="644"/>
      <c r="BG27" s="645">
        <v>290514</v>
      </c>
      <c r="BH27" s="646"/>
      <c r="BI27" s="646"/>
      <c r="BJ27" s="646"/>
      <c r="BK27" s="646"/>
      <c r="BL27" s="646"/>
      <c r="BM27" s="646"/>
      <c r="BN27" s="647"/>
      <c r="BO27" s="648">
        <v>100</v>
      </c>
      <c r="BP27" s="648"/>
      <c r="BQ27" s="648"/>
      <c r="BR27" s="648"/>
      <c r="BS27" s="654" t="s">
        <v>239</v>
      </c>
      <c r="BT27" s="646"/>
      <c r="BU27" s="646"/>
      <c r="BV27" s="646"/>
      <c r="BW27" s="646"/>
      <c r="BX27" s="646"/>
      <c r="BY27" s="646"/>
      <c r="BZ27" s="646"/>
      <c r="CA27" s="646"/>
      <c r="CB27" s="655"/>
      <c r="CD27" s="660" t="s">
        <v>297</v>
      </c>
      <c r="CE27" s="661"/>
      <c r="CF27" s="661"/>
      <c r="CG27" s="661"/>
      <c r="CH27" s="661"/>
      <c r="CI27" s="661"/>
      <c r="CJ27" s="661"/>
      <c r="CK27" s="661"/>
      <c r="CL27" s="661"/>
      <c r="CM27" s="661"/>
      <c r="CN27" s="661"/>
      <c r="CO27" s="661"/>
      <c r="CP27" s="661"/>
      <c r="CQ27" s="662"/>
      <c r="CR27" s="645">
        <v>261617</v>
      </c>
      <c r="CS27" s="681"/>
      <c r="CT27" s="681"/>
      <c r="CU27" s="681"/>
      <c r="CV27" s="681"/>
      <c r="CW27" s="681"/>
      <c r="CX27" s="681"/>
      <c r="CY27" s="682"/>
      <c r="CZ27" s="650">
        <v>8</v>
      </c>
      <c r="DA27" s="679"/>
      <c r="DB27" s="679"/>
      <c r="DC27" s="683"/>
      <c r="DD27" s="654">
        <v>108569</v>
      </c>
      <c r="DE27" s="681"/>
      <c r="DF27" s="681"/>
      <c r="DG27" s="681"/>
      <c r="DH27" s="681"/>
      <c r="DI27" s="681"/>
      <c r="DJ27" s="681"/>
      <c r="DK27" s="682"/>
      <c r="DL27" s="654">
        <v>102454</v>
      </c>
      <c r="DM27" s="681"/>
      <c r="DN27" s="681"/>
      <c r="DO27" s="681"/>
      <c r="DP27" s="681"/>
      <c r="DQ27" s="681"/>
      <c r="DR27" s="681"/>
      <c r="DS27" s="681"/>
      <c r="DT27" s="681"/>
      <c r="DU27" s="681"/>
      <c r="DV27" s="682"/>
      <c r="DW27" s="650">
        <v>4.9000000000000004</v>
      </c>
      <c r="DX27" s="679"/>
      <c r="DY27" s="679"/>
      <c r="DZ27" s="679"/>
      <c r="EA27" s="679"/>
      <c r="EB27" s="679"/>
      <c r="EC27" s="680"/>
    </row>
    <row r="28" spans="2:133" ht="11.25" customHeight="1">
      <c r="B28" s="642" t="s">
        <v>298</v>
      </c>
      <c r="C28" s="643"/>
      <c r="D28" s="643"/>
      <c r="E28" s="643"/>
      <c r="F28" s="643"/>
      <c r="G28" s="643"/>
      <c r="H28" s="643"/>
      <c r="I28" s="643"/>
      <c r="J28" s="643"/>
      <c r="K28" s="643"/>
      <c r="L28" s="643"/>
      <c r="M28" s="643"/>
      <c r="N28" s="643"/>
      <c r="O28" s="643"/>
      <c r="P28" s="643"/>
      <c r="Q28" s="644"/>
      <c r="R28" s="645">
        <v>10220</v>
      </c>
      <c r="S28" s="646"/>
      <c r="T28" s="646"/>
      <c r="U28" s="646"/>
      <c r="V28" s="646"/>
      <c r="W28" s="646"/>
      <c r="X28" s="646"/>
      <c r="Y28" s="647"/>
      <c r="Z28" s="648">
        <v>0.3</v>
      </c>
      <c r="AA28" s="648"/>
      <c r="AB28" s="648"/>
      <c r="AC28" s="648"/>
      <c r="AD28" s="649" t="s">
        <v>229</v>
      </c>
      <c r="AE28" s="649"/>
      <c r="AF28" s="649"/>
      <c r="AG28" s="649"/>
      <c r="AH28" s="649"/>
      <c r="AI28" s="649"/>
      <c r="AJ28" s="649"/>
      <c r="AK28" s="649"/>
      <c r="AL28" s="650" t="s">
        <v>229</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299</v>
      </c>
      <c r="CE28" s="661"/>
      <c r="CF28" s="661"/>
      <c r="CG28" s="661"/>
      <c r="CH28" s="661"/>
      <c r="CI28" s="661"/>
      <c r="CJ28" s="661"/>
      <c r="CK28" s="661"/>
      <c r="CL28" s="661"/>
      <c r="CM28" s="661"/>
      <c r="CN28" s="661"/>
      <c r="CO28" s="661"/>
      <c r="CP28" s="661"/>
      <c r="CQ28" s="662"/>
      <c r="CR28" s="645">
        <v>393281</v>
      </c>
      <c r="CS28" s="646"/>
      <c r="CT28" s="646"/>
      <c r="CU28" s="646"/>
      <c r="CV28" s="646"/>
      <c r="CW28" s="646"/>
      <c r="CX28" s="646"/>
      <c r="CY28" s="647"/>
      <c r="CZ28" s="650">
        <v>12</v>
      </c>
      <c r="DA28" s="679"/>
      <c r="DB28" s="679"/>
      <c r="DC28" s="683"/>
      <c r="DD28" s="654">
        <v>390462</v>
      </c>
      <c r="DE28" s="646"/>
      <c r="DF28" s="646"/>
      <c r="DG28" s="646"/>
      <c r="DH28" s="646"/>
      <c r="DI28" s="646"/>
      <c r="DJ28" s="646"/>
      <c r="DK28" s="647"/>
      <c r="DL28" s="654">
        <v>390462</v>
      </c>
      <c r="DM28" s="646"/>
      <c r="DN28" s="646"/>
      <c r="DO28" s="646"/>
      <c r="DP28" s="646"/>
      <c r="DQ28" s="646"/>
      <c r="DR28" s="646"/>
      <c r="DS28" s="646"/>
      <c r="DT28" s="646"/>
      <c r="DU28" s="646"/>
      <c r="DV28" s="647"/>
      <c r="DW28" s="650">
        <v>18.600000000000001</v>
      </c>
      <c r="DX28" s="679"/>
      <c r="DY28" s="679"/>
      <c r="DZ28" s="679"/>
      <c r="EA28" s="679"/>
      <c r="EB28" s="679"/>
      <c r="EC28" s="680"/>
    </row>
    <row r="29" spans="2:133" ht="11.25" customHeight="1">
      <c r="B29" s="642" t="s">
        <v>300</v>
      </c>
      <c r="C29" s="643"/>
      <c r="D29" s="643"/>
      <c r="E29" s="643"/>
      <c r="F29" s="643"/>
      <c r="G29" s="643"/>
      <c r="H29" s="643"/>
      <c r="I29" s="643"/>
      <c r="J29" s="643"/>
      <c r="K29" s="643"/>
      <c r="L29" s="643"/>
      <c r="M29" s="643"/>
      <c r="N29" s="643"/>
      <c r="O29" s="643"/>
      <c r="P29" s="643"/>
      <c r="Q29" s="644"/>
      <c r="R29" s="645">
        <v>39930</v>
      </c>
      <c r="S29" s="646"/>
      <c r="T29" s="646"/>
      <c r="U29" s="646"/>
      <c r="V29" s="646"/>
      <c r="W29" s="646"/>
      <c r="X29" s="646"/>
      <c r="Y29" s="647"/>
      <c r="Z29" s="648">
        <v>1.2</v>
      </c>
      <c r="AA29" s="648"/>
      <c r="AB29" s="648"/>
      <c r="AC29" s="648"/>
      <c r="AD29" s="649">
        <v>161</v>
      </c>
      <c r="AE29" s="649"/>
      <c r="AF29" s="649"/>
      <c r="AG29" s="649"/>
      <c r="AH29" s="649"/>
      <c r="AI29" s="649"/>
      <c r="AJ29" s="649"/>
      <c r="AK29" s="649"/>
      <c r="AL29" s="650">
        <v>0</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9" t="s">
        <v>301</v>
      </c>
      <c r="CE29" s="690"/>
      <c r="CF29" s="660" t="s">
        <v>70</v>
      </c>
      <c r="CG29" s="661"/>
      <c r="CH29" s="661"/>
      <c r="CI29" s="661"/>
      <c r="CJ29" s="661"/>
      <c r="CK29" s="661"/>
      <c r="CL29" s="661"/>
      <c r="CM29" s="661"/>
      <c r="CN29" s="661"/>
      <c r="CO29" s="661"/>
      <c r="CP29" s="661"/>
      <c r="CQ29" s="662"/>
      <c r="CR29" s="645">
        <v>393204</v>
      </c>
      <c r="CS29" s="681"/>
      <c r="CT29" s="681"/>
      <c r="CU29" s="681"/>
      <c r="CV29" s="681"/>
      <c r="CW29" s="681"/>
      <c r="CX29" s="681"/>
      <c r="CY29" s="682"/>
      <c r="CZ29" s="650">
        <v>12</v>
      </c>
      <c r="DA29" s="679"/>
      <c r="DB29" s="679"/>
      <c r="DC29" s="683"/>
      <c r="DD29" s="654">
        <v>390385</v>
      </c>
      <c r="DE29" s="681"/>
      <c r="DF29" s="681"/>
      <c r="DG29" s="681"/>
      <c r="DH29" s="681"/>
      <c r="DI29" s="681"/>
      <c r="DJ29" s="681"/>
      <c r="DK29" s="682"/>
      <c r="DL29" s="654">
        <v>390385</v>
      </c>
      <c r="DM29" s="681"/>
      <c r="DN29" s="681"/>
      <c r="DO29" s="681"/>
      <c r="DP29" s="681"/>
      <c r="DQ29" s="681"/>
      <c r="DR29" s="681"/>
      <c r="DS29" s="681"/>
      <c r="DT29" s="681"/>
      <c r="DU29" s="681"/>
      <c r="DV29" s="682"/>
      <c r="DW29" s="650">
        <v>18.600000000000001</v>
      </c>
      <c r="DX29" s="679"/>
      <c r="DY29" s="679"/>
      <c r="DZ29" s="679"/>
      <c r="EA29" s="679"/>
      <c r="EB29" s="679"/>
      <c r="EC29" s="680"/>
    </row>
    <row r="30" spans="2:133" ht="11.25" customHeight="1">
      <c r="B30" s="642" t="s">
        <v>302</v>
      </c>
      <c r="C30" s="643"/>
      <c r="D30" s="643"/>
      <c r="E30" s="643"/>
      <c r="F30" s="643"/>
      <c r="G30" s="643"/>
      <c r="H30" s="643"/>
      <c r="I30" s="643"/>
      <c r="J30" s="643"/>
      <c r="K30" s="643"/>
      <c r="L30" s="643"/>
      <c r="M30" s="643"/>
      <c r="N30" s="643"/>
      <c r="O30" s="643"/>
      <c r="P30" s="643"/>
      <c r="Q30" s="644"/>
      <c r="R30" s="645">
        <v>10560</v>
      </c>
      <c r="S30" s="646"/>
      <c r="T30" s="646"/>
      <c r="U30" s="646"/>
      <c r="V30" s="646"/>
      <c r="W30" s="646"/>
      <c r="X30" s="646"/>
      <c r="Y30" s="647"/>
      <c r="Z30" s="648">
        <v>0.3</v>
      </c>
      <c r="AA30" s="648"/>
      <c r="AB30" s="648"/>
      <c r="AC30" s="648"/>
      <c r="AD30" s="649" t="s">
        <v>223</v>
      </c>
      <c r="AE30" s="649"/>
      <c r="AF30" s="649"/>
      <c r="AG30" s="649"/>
      <c r="AH30" s="649"/>
      <c r="AI30" s="649"/>
      <c r="AJ30" s="649"/>
      <c r="AK30" s="649"/>
      <c r="AL30" s="650" t="s">
        <v>229</v>
      </c>
      <c r="AM30" s="651"/>
      <c r="AN30" s="651"/>
      <c r="AO30" s="652"/>
      <c r="AP30" s="624" t="s">
        <v>217</v>
      </c>
      <c r="AQ30" s="625"/>
      <c r="AR30" s="625"/>
      <c r="AS30" s="625"/>
      <c r="AT30" s="625"/>
      <c r="AU30" s="625"/>
      <c r="AV30" s="625"/>
      <c r="AW30" s="625"/>
      <c r="AX30" s="625"/>
      <c r="AY30" s="625"/>
      <c r="AZ30" s="625"/>
      <c r="BA30" s="625"/>
      <c r="BB30" s="625"/>
      <c r="BC30" s="625"/>
      <c r="BD30" s="625"/>
      <c r="BE30" s="625"/>
      <c r="BF30" s="626"/>
      <c r="BG30" s="624" t="s">
        <v>303</v>
      </c>
      <c r="BH30" s="698"/>
      <c r="BI30" s="698"/>
      <c r="BJ30" s="698"/>
      <c r="BK30" s="698"/>
      <c r="BL30" s="698"/>
      <c r="BM30" s="698"/>
      <c r="BN30" s="698"/>
      <c r="BO30" s="698"/>
      <c r="BP30" s="698"/>
      <c r="BQ30" s="699"/>
      <c r="BR30" s="624" t="s">
        <v>304</v>
      </c>
      <c r="BS30" s="698"/>
      <c r="BT30" s="698"/>
      <c r="BU30" s="698"/>
      <c r="BV30" s="698"/>
      <c r="BW30" s="698"/>
      <c r="BX30" s="698"/>
      <c r="BY30" s="698"/>
      <c r="BZ30" s="698"/>
      <c r="CA30" s="698"/>
      <c r="CB30" s="699"/>
      <c r="CD30" s="691"/>
      <c r="CE30" s="692"/>
      <c r="CF30" s="660" t="s">
        <v>305</v>
      </c>
      <c r="CG30" s="661"/>
      <c r="CH30" s="661"/>
      <c r="CI30" s="661"/>
      <c r="CJ30" s="661"/>
      <c r="CK30" s="661"/>
      <c r="CL30" s="661"/>
      <c r="CM30" s="661"/>
      <c r="CN30" s="661"/>
      <c r="CO30" s="661"/>
      <c r="CP30" s="661"/>
      <c r="CQ30" s="662"/>
      <c r="CR30" s="645">
        <v>379633</v>
      </c>
      <c r="CS30" s="646"/>
      <c r="CT30" s="646"/>
      <c r="CU30" s="646"/>
      <c r="CV30" s="646"/>
      <c r="CW30" s="646"/>
      <c r="CX30" s="646"/>
      <c r="CY30" s="647"/>
      <c r="CZ30" s="650">
        <v>11.6</v>
      </c>
      <c r="DA30" s="679"/>
      <c r="DB30" s="679"/>
      <c r="DC30" s="683"/>
      <c r="DD30" s="654">
        <v>377089</v>
      </c>
      <c r="DE30" s="646"/>
      <c r="DF30" s="646"/>
      <c r="DG30" s="646"/>
      <c r="DH30" s="646"/>
      <c r="DI30" s="646"/>
      <c r="DJ30" s="646"/>
      <c r="DK30" s="647"/>
      <c r="DL30" s="654">
        <v>377089</v>
      </c>
      <c r="DM30" s="646"/>
      <c r="DN30" s="646"/>
      <c r="DO30" s="646"/>
      <c r="DP30" s="646"/>
      <c r="DQ30" s="646"/>
      <c r="DR30" s="646"/>
      <c r="DS30" s="646"/>
      <c r="DT30" s="646"/>
      <c r="DU30" s="646"/>
      <c r="DV30" s="647"/>
      <c r="DW30" s="650">
        <v>18</v>
      </c>
      <c r="DX30" s="679"/>
      <c r="DY30" s="679"/>
      <c r="DZ30" s="679"/>
      <c r="EA30" s="679"/>
      <c r="EB30" s="679"/>
      <c r="EC30" s="680"/>
    </row>
    <row r="31" spans="2:133" ht="11.25" customHeight="1">
      <c r="B31" s="642" t="s">
        <v>306</v>
      </c>
      <c r="C31" s="643"/>
      <c r="D31" s="643"/>
      <c r="E31" s="643"/>
      <c r="F31" s="643"/>
      <c r="G31" s="643"/>
      <c r="H31" s="643"/>
      <c r="I31" s="643"/>
      <c r="J31" s="643"/>
      <c r="K31" s="643"/>
      <c r="L31" s="643"/>
      <c r="M31" s="643"/>
      <c r="N31" s="643"/>
      <c r="O31" s="643"/>
      <c r="P31" s="643"/>
      <c r="Q31" s="644"/>
      <c r="R31" s="645">
        <v>256207</v>
      </c>
      <c r="S31" s="646"/>
      <c r="T31" s="646"/>
      <c r="U31" s="646"/>
      <c r="V31" s="646"/>
      <c r="W31" s="646"/>
      <c r="X31" s="646"/>
      <c r="Y31" s="647"/>
      <c r="Z31" s="648">
        <v>7.6</v>
      </c>
      <c r="AA31" s="648"/>
      <c r="AB31" s="648"/>
      <c r="AC31" s="648"/>
      <c r="AD31" s="649" t="s">
        <v>229</v>
      </c>
      <c r="AE31" s="649"/>
      <c r="AF31" s="649"/>
      <c r="AG31" s="649"/>
      <c r="AH31" s="649"/>
      <c r="AI31" s="649"/>
      <c r="AJ31" s="649"/>
      <c r="AK31" s="649"/>
      <c r="AL31" s="650" t="s">
        <v>229</v>
      </c>
      <c r="AM31" s="651"/>
      <c r="AN31" s="651"/>
      <c r="AO31" s="652"/>
      <c r="AP31" s="702" t="s">
        <v>307</v>
      </c>
      <c r="AQ31" s="703"/>
      <c r="AR31" s="703"/>
      <c r="AS31" s="703"/>
      <c r="AT31" s="708" t="s">
        <v>308</v>
      </c>
      <c r="AU31" s="231"/>
      <c r="AV31" s="231"/>
      <c r="AW31" s="231"/>
      <c r="AX31" s="631" t="s">
        <v>184</v>
      </c>
      <c r="AY31" s="632"/>
      <c r="AZ31" s="632"/>
      <c r="BA31" s="632"/>
      <c r="BB31" s="632"/>
      <c r="BC31" s="632"/>
      <c r="BD31" s="632"/>
      <c r="BE31" s="632"/>
      <c r="BF31" s="633"/>
      <c r="BG31" s="713">
        <v>99.2</v>
      </c>
      <c r="BH31" s="700"/>
      <c r="BI31" s="700"/>
      <c r="BJ31" s="700"/>
      <c r="BK31" s="700"/>
      <c r="BL31" s="700"/>
      <c r="BM31" s="640">
        <v>97.2</v>
      </c>
      <c r="BN31" s="700"/>
      <c r="BO31" s="700"/>
      <c r="BP31" s="700"/>
      <c r="BQ31" s="701"/>
      <c r="BR31" s="713">
        <v>99.1</v>
      </c>
      <c r="BS31" s="700"/>
      <c r="BT31" s="700"/>
      <c r="BU31" s="700"/>
      <c r="BV31" s="700"/>
      <c r="BW31" s="700"/>
      <c r="BX31" s="640">
        <v>97</v>
      </c>
      <c r="BY31" s="700"/>
      <c r="BZ31" s="700"/>
      <c r="CA31" s="700"/>
      <c r="CB31" s="701"/>
      <c r="CD31" s="691"/>
      <c r="CE31" s="692"/>
      <c r="CF31" s="660" t="s">
        <v>309</v>
      </c>
      <c r="CG31" s="661"/>
      <c r="CH31" s="661"/>
      <c r="CI31" s="661"/>
      <c r="CJ31" s="661"/>
      <c r="CK31" s="661"/>
      <c r="CL31" s="661"/>
      <c r="CM31" s="661"/>
      <c r="CN31" s="661"/>
      <c r="CO31" s="661"/>
      <c r="CP31" s="661"/>
      <c r="CQ31" s="662"/>
      <c r="CR31" s="645">
        <v>13571</v>
      </c>
      <c r="CS31" s="681"/>
      <c r="CT31" s="681"/>
      <c r="CU31" s="681"/>
      <c r="CV31" s="681"/>
      <c r="CW31" s="681"/>
      <c r="CX31" s="681"/>
      <c r="CY31" s="682"/>
      <c r="CZ31" s="650">
        <v>0.4</v>
      </c>
      <c r="DA31" s="679"/>
      <c r="DB31" s="679"/>
      <c r="DC31" s="683"/>
      <c r="DD31" s="654">
        <v>13296</v>
      </c>
      <c r="DE31" s="681"/>
      <c r="DF31" s="681"/>
      <c r="DG31" s="681"/>
      <c r="DH31" s="681"/>
      <c r="DI31" s="681"/>
      <c r="DJ31" s="681"/>
      <c r="DK31" s="682"/>
      <c r="DL31" s="654">
        <v>13296</v>
      </c>
      <c r="DM31" s="681"/>
      <c r="DN31" s="681"/>
      <c r="DO31" s="681"/>
      <c r="DP31" s="681"/>
      <c r="DQ31" s="681"/>
      <c r="DR31" s="681"/>
      <c r="DS31" s="681"/>
      <c r="DT31" s="681"/>
      <c r="DU31" s="681"/>
      <c r="DV31" s="682"/>
      <c r="DW31" s="650">
        <v>0.6</v>
      </c>
      <c r="DX31" s="679"/>
      <c r="DY31" s="679"/>
      <c r="DZ31" s="679"/>
      <c r="EA31" s="679"/>
      <c r="EB31" s="679"/>
      <c r="EC31" s="680"/>
    </row>
    <row r="32" spans="2:133" ht="11.25" customHeight="1">
      <c r="B32" s="695" t="s">
        <v>310</v>
      </c>
      <c r="C32" s="696"/>
      <c r="D32" s="696"/>
      <c r="E32" s="696"/>
      <c r="F32" s="696"/>
      <c r="G32" s="696"/>
      <c r="H32" s="696"/>
      <c r="I32" s="696"/>
      <c r="J32" s="696"/>
      <c r="K32" s="696"/>
      <c r="L32" s="696"/>
      <c r="M32" s="696"/>
      <c r="N32" s="696"/>
      <c r="O32" s="696"/>
      <c r="P32" s="696"/>
      <c r="Q32" s="697"/>
      <c r="R32" s="645" t="s">
        <v>223</v>
      </c>
      <c r="S32" s="646"/>
      <c r="T32" s="646"/>
      <c r="U32" s="646"/>
      <c r="V32" s="646"/>
      <c r="W32" s="646"/>
      <c r="X32" s="646"/>
      <c r="Y32" s="647"/>
      <c r="Z32" s="648" t="s">
        <v>223</v>
      </c>
      <c r="AA32" s="648"/>
      <c r="AB32" s="648"/>
      <c r="AC32" s="648"/>
      <c r="AD32" s="649" t="s">
        <v>223</v>
      </c>
      <c r="AE32" s="649"/>
      <c r="AF32" s="649"/>
      <c r="AG32" s="649"/>
      <c r="AH32" s="649"/>
      <c r="AI32" s="649"/>
      <c r="AJ32" s="649"/>
      <c r="AK32" s="649"/>
      <c r="AL32" s="650" t="s">
        <v>239</v>
      </c>
      <c r="AM32" s="651"/>
      <c r="AN32" s="651"/>
      <c r="AO32" s="652"/>
      <c r="AP32" s="704"/>
      <c r="AQ32" s="705"/>
      <c r="AR32" s="705"/>
      <c r="AS32" s="705"/>
      <c r="AT32" s="709"/>
      <c r="AU32" s="230" t="s">
        <v>311</v>
      </c>
      <c r="AV32" s="230"/>
      <c r="AW32" s="230"/>
      <c r="AX32" s="642" t="s">
        <v>312</v>
      </c>
      <c r="AY32" s="643"/>
      <c r="AZ32" s="643"/>
      <c r="BA32" s="643"/>
      <c r="BB32" s="643"/>
      <c r="BC32" s="643"/>
      <c r="BD32" s="643"/>
      <c r="BE32" s="643"/>
      <c r="BF32" s="644"/>
      <c r="BG32" s="714">
        <v>99.6</v>
      </c>
      <c r="BH32" s="681"/>
      <c r="BI32" s="681"/>
      <c r="BJ32" s="681"/>
      <c r="BK32" s="681"/>
      <c r="BL32" s="681"/>
      <c r="BM32" s="651">
        <v>99.6</v>
      </c>
      <c r="BN32" s="711"/>
      <c r="BO32" s="711"/>
      <c r="BP32" s="711"/>
      <c r="BQ32" s="712"/>
      <c r="BR32" s="714">
        <v>99.5</v>
      </c>
      <c r="BS32" s="681"/>
      <c r="BT32" s="681"/>
      <c r="BU32" s="681"/>
      <c r="BV32" s="681"/>
      <c r="BW32" s="681"/>
      <c r="BX32" s="651">
        <v>99.2</v>
      </c>
      <c r="BY32" s="711"/>
      <c r="BZ32" s="711"/>
      <c r="CA32" s="711"/>
      <c r="CB32" s="712"/>
      <c r="CD32" s="693"/>
      <c r="CE32" s="694"/>
      <c r="CF32" s="660" t="s">
        <v>313</v>
      </c>
      <c r="CG32" s="661"/>
      <c r="CH32" s="661"/>
      <c r="CI32" s="661"/>
      <c r="CJ32" s="661"/>
      <c r="CK32" s="661"/>
      <c r="CL32" s="661"/>
      <c r="CM32" s="661"/>
      <c r="CN32" s="661"/>
      <c r="CO32" s="661"/>
      <c r="CP32" s="661"/>
      <c r="CQ32" s="662"/>
      <c r="CR32" s="645">
        <v>77</v>
      </c>
      <c r="CS32" s="646"/>
      <c r="CT32" s="646"/>
      <c r="CU32" s="646"/>
      <c r="CV32" s="646"/>
      <c r="CW32" s="646"/>
      <c r="CX32" s="646"/>
      <c r="CY32" s="647"/>
      <c r="CZ32" s="650">
        <v>0</v>
      </c>
      <c r="DA32" s="679"/>
      <c r="DB32" s="679"/>
      <c r="DC32" s="683"/>
      <c r="DD32" s="654">
        <v>77</v>
      </c>
      <c r="DE32" s="646"/>
      <c r="DF32" s="646"/>
      <c r="DG32" s="646"/>
      <c r="DH32" s="646"/>
      <c r="DI32" s="646"/>
      <c r="DJ32" s="646"/>
      <c r="DK32" s="647"/>
      <c r="DL32" s="654">
        <v>77</v>
      </c>
      <c r="DM32" s="646"/>
      <c r="DN32" s="646"/>
      <c r="DO32" s="646"/>
      <c r="DP32" s="646"/>
      <c r="DQ32" s="646"/>
      <c r="DR32" s="646"/>
      <c r="DS32" s="646"/>
      <c r="DT32" s="646"/>
      <c r="DU32" s="646"/>
      <c r="DV32" s="647"/>
      <c r="DW32" s="650">
        <v>0</v>
      </c>
      <c r="DX32" s="679"/>
      <c r="DY32" s="679"/>
      <c r="DZ32" s="679"/>
      <c r="EA32" s="679"/>
      <c r="EB32" s="679"/>
      <c r="EC32" s="680"/>
    </row>
    <row r="33" spans="2:133" ht="11.25" customHeight="1">
      <c r="B33" s="642" t="s">
        <v>314</v>
      </c>
      <c r="C33" s="643"/>
      <c r="D33" s="643"/>
      <c r="E33" s="643"/>
      <c r="F33" s="643"/>
      <c r="G33" s="643"/>
      <c r="H33" s="643"/>
      <c r="I33" s="643"/>
      <c r="J33" s="643"/>
      <c r="K33" s="643"/>
      <c r="L33" s="643"/>
      <c r="M33" s="643"/>
      <c r="N33" s="643"/>
      <c r="O33" s="643"/>
      <c r="P33" s="643"/>
      <c r="Q33" s="644"/>
      <c r="R33" s="645">
        <v>242915</v>
      </c>
      <c r="S33" s="646"/>
      <c r="T33" s="646"/>
      <c r="U33" s="646"/>
      <c r="V33" s="646"/>
      <c r="W33" s="646"/>
      <c r="X33" s="646"/>
      <c r="Y33" s="647"/>
      <c r="Z33" s="648">
        <v>7.2</v>
      </c>
      <c r="AA33" s="648"/>
      <c r="AB33" s="648"/>
      <c r="AC33" s="648"/>
      <c r="AD33" s="649" t="s">
        <v>223</v>
      </c>
      <c r="AE33" s="649"/>
      <c r="AF33" s="649"/>
      <c r="AG33" s="649"/>
      <c r="AH33" s="649"/>
      <c r="AI33" s="649"/>
      <c r="AJ33" s="649"/>
      <c r="AK33" s="649"/>
      <c r="AL33" s="650" t="s">
        <v>229</v>
      </c>
      <c r="AM33" s="651"/>
      <c r="AN33" s="651"/>
      <c r="AO33" s="652"/>
      <c r="AP33" s="706"/>
      <c r="AQ33" s="707"/>
      <c r="AR33" s="707"/>
      <c r="AS33" s="707"/>
      <c r="AT33" s="710"/>
      <c r="AU33" s="232"/>
      <c r="AV33" s="232"/>
      <c r="AW33" s="232"/>
      <c r="AX33" s="686" t="s">
        <v>315</v>
      </c>
      <c r="AY33" s="687"/>
      <c r="AZ33" s="687"/>
      <c r="BA33" s="687"/>
      <c r="BB33" s="687"/>
      <c r="BC33" s="687"/>
      <c r="BD33" s="687"/>
      <c r="BE33" s="687"/>
      <c r="BF33" s="688"/>
      <c r="BG33" s="715">
        <v>99</v>
      </c>
      <c r="BH33" s="716"/>
      <c r="BI33" s="716"/>
      <c r="BJ33" s="716"/>
      <c r="BK33" s="716"/>
      <c r="BL33" s="716"/>
      <c r="BM33" s="717">
        <v>95.5</v>
      </c>
      <c r="BN33" s="716"/>
      <c r="BO33" s="716"/>
      <c r="BP33" s="716"/>
      <c r="BQ33" s="718"/>
      <c r="BR33" s="715">
        <v>98.8</v>
      </c>
      <c r="BS33" s="716"/>
      <c r="BT33" s="716"/>
      <c r="BU33" s="716"/>
      <c r="BV33" s="716"/>
      <c r="BW33" s="716"/>
      <c r="BX33" s="717">
        <v>95.4</v>
      </c>
      <c r="BY33" s="716"/>
      <c r="BZ33" s="716"/>
      <c r="CA33" s="716"/>
      <c r="CB33" s="718"/>
      <c r="CD33" s="660" t="s">
        <v>316</v>
      </c>
      <c r="CE33" s="661"/>
      <c r="CF33" s="661"/>
      <c r="CG33" s="661"/>
      <c r="CH33" s="661"/>
      <c r="CI33" s="661"/>
      <c r="CJ33" s="661"/>
      <c r="CK33" s="661"/>
      <c r="CL33" s="661"/>
      <c r="CM33" s="661"/>
      <c r="CN33" s="661"/>
      <c r="CO33" s="661"/>
      <c r="CP33" s="661"/>
      <c r="CQ33" s="662"/>
      <c r="CR33" s="645">
        <v>1298005</v>
      </c>
      <c r="CS33" s="681"/>
      <c r="CT33" s="681"/>
      <c r="CU33" s="681"/>
      <c r="CV33" s="681"/>
      <c r="CW33" s="681"/>
      <c r="CX33" s="681"/>
      <c r="CY33" s="682"/>
      <c r="CZ33" s="650">
        <v>39.799999999999997</v>
      </c>
      <c r="DA33" s="679"/>
      <c r="DB33" s="679"/>
      <c r="DC33" s="683"/>
      <c r="DD33" s="654">
        <v>1004656</v>
      </c>
      <c r="DE33" s="681"/>
      <c r="DF33" s="681"/>
      <c r="DG33" s="681"/>
      <c r="DH33" s="681"/>
      <c r="DI33" s="681"/>
      <c r="DJ33" s="681"/>
      <c r="DK33" s="682"/>
      <c r="DL33" s="654">
        <v>785037</v>
      </c>
      <c r="DM33" s="681"/>
      <c r="DN33" s="681"/>
      <c r="DO33" s="681"/>
      <c r="DP33" s="681"/>
      <c r="DQ33" s="681"/>
      <c r="DR33" s="681"/>
      <c r="DS33" s="681"/>
      <c r="DT33" s="681"/>
      <c r="DU33" s="681"/>
      <c r="DV33" s="682"/>
      <c r="DW33" s="650">
        <v>37.4</v>
      </c>
      <c r="DX33" s="679"/>
      <c r="DY33" s="679"/>
      <c r="DZ33" s="679"/>
      <c r="EA33" s="679"/>
      <c r="EB33" s="679"/>
      <c r="EC33" s="680"/>
    </row>
    <row r="34" spans="2:133" ht="11.25" customHeight="1">
      <c r="B34" s="642" t="s">
        <v>317</v>
      </c>
      <c r="C34" s="643"/>
      <c r="D34" s="643"/>
      <c r="E34" s="643"/>
      <c r="F34" s="643"/>
      <c r="G34" s="643"/>
      <c r="H34" s="643"/>
      <c r="I34" s="643"/>
      <c r="J34" s="643"/>
      <c r="K34" s="643"/>
      <c r="L34" s="643"/>
      <c r="M34" s="643"/>
      <c r="N34" s="643"/>
      <c r="O34" s="643"/>
      <c r="P34" s="643"/>
      <c r="Q34" s="644"/>
      <c r="R34" s="645">
        <v>10046</v>
      </c>
      <c r="S34" s="646"/>
      <c r="T34" s="646"/>
      <c r="U34" s="646"/>
      <c r="V34" s="646"/>
      <c r="W34" s="646"/>
      <c r="X34" s="646"/>
      <c r="Y34" s="647"/>
      <c r="Z34" s="648">
        <v>0.3</v>
      </c>
      <c r="AA34" s="648"/>
      <c r="AB34" s="648"/>
      <c r="AC34" s="648"/>
      <c r="AD34" s="649">
        <v>521</v>
      </c>
      <c r="AE34" s="649"/>
      <c r="AF34" s="649"/>
      <c r="AG34" s="649"/>
      <c r="AH34" s="649"/>
      <c r="AI34" s="649"/>
      <c r="AJ34" s="649"/>
      <c r="AK34" s="649"/>
      <c r="AL34" s="650">
        <v>0</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318</v>
      </c>
      <c r="CE34" s="661"/>
      <c r="CF34" s="661"/>
      <c r="CG34" s="661"/>
      <c r="CH34" s="661"/>
      <c r="CI34" s="661"/>
      <c r="CJ34" s="661"/>
      <c r="CK34" s="661"/>
      <c r="CL34" s="661"/>
      <c r="CM34" s="661"/>
      <c r="CN34" s="661"/>
      <c r="CO34" s="661"/>
      <c r="CP34" s="661"/>
      <c r="CQ34" s="662"/>
      <c r="CR34" s="645">
        <v>522176</v>
      </c>
      <c r="CS34" s="646"/>
      <c r="CT34" s="646"/>
      <c r="CU34" s="646"/>
      <c r="CV34" s="646"/>
      <c r="CW34" s="646"/>
      <c r="CX34" s="646"/>
      <c r="CY34" s="647"/>
      <c r="CZ34" s="650">
        <v>16</v>
      </c>
      <c r="DA34" s="679"/>
      <c r="DB34" s="679"/>
      <c r="DC34" s="683"/>
      <c r="DD34" s="654">
        <v>417991</v>
      </c>
      <c r="DE34" s="646"/>
      <c r="DF34" s="646"/>
      <c r="DG34" s="646"/>
      <c r="DH34" s="646"/>
      <c r="DI34" s="646"/>
      <c r="DJ34" s="646"/>
      <c r="DK34" s="647"/>
      <c r="DL34" s="654">
        <v>317976</v>
      </c>
      <c r="DM34" s="646"/>
      <c r="DN34" s="646"/>
      <c r="DO34" s="646"/>
      <c r="DP34" s="646"/>
      <c r="DQ34" s="646"/>
      <c r="DR34" s="646"/>
      <c r="DS34" s="646"/>
      <c r="DT34" s="646"/>
      <c r="DU34" s="646"/>
      <c r="DV34" s="647"/>
      <c r="DW34" s="650">
        <v>15.1</v>
      </c>
      <c r="DX34" s="679"/>
      <c r="DY34" s="679"/>
      <c r="DZ34" s="679"/>
      <c r="EA34" s="679"/>
      <c r="EB34" s="679"/>
      <c r="EC34" s="680"/>
    </row>
    <row r="35" spans="2:133" ht="11.25" customHeight="1">
      <c r="B35" s="642" t="s">
        <v>319</v>
      </c>
      <c r="C35" s="643"/>
      <c r="D35" s="643"/>
      <c r="E35" s="643"/>
      <c r="F35" s="643"/>
      <c r="G35" s="643"/>
      <c r="H35" s="643"/>
      <c r="I35" s="643"/>
      <c r="J35" s="643"/>
      <c r="K35" s="643"/>
      <c r="L35" s="643"/>
      <c r="M35" s="643"/>
      <c r="N35" s="643"/>
      <c r="O35" s="643"/>
      <c r="P35" s="643"/>
      <c r="Q35" s="644"/>
      <c r="R35" s="645">
        <v>3862</v>
      </c>
      <c r="S35" s="646"/>
      <c r="T35" s="646"/>
      <c r="U35" s="646"/>
      <c r="V35" s="646"/>
      <c r="W35" s="646"/>
      <c r="X35" s="646"/>
      <c r="Y35" s="647"/>
      <c r="Z35" s="648">
        <v>0.1</v>
      </c>
      <c r="AA35" s="648"/>
      <c r="AB35" s="648"/>
      <c r="AC35" s="648"/>
      <c r="AD35" s="649" t="s">
        <v>223</v>
      </c>
      <c r="AE35" s="649"/>
      <c r="AF35" s="649"/>
      <c r="AG35" s="649"/>
      <c r="AH35" s="649"/>
      <c r="AI35" s="649"/>
      <c r="AJ35" s="649"/>
      <c r="AK35" s="649"/>
      <c r="AL35" s="650" t="s">
        <v>229</v>
      </c>
      <c r="AM35" s="651"/>
      <c r="AN35" s="651"/>
      <c r="AO35" s="652"/>
      <c r="AP35" s="235"/>
      <c r="AQ35" s="624" t="s">
        <v>320</v>
      </c>
      <c r="AR35" s="625"/>
      <c r="AS35" s="625"/>
      <c r="AT35" s="625"/>
      <c r="AU35" s="625"/>
      <c r="AV35" s="625"/>
      <c r="AW35" s="625"/>
      <c r="AX35" s="625"/>
      <c r="AY35" s="625"/>
      <c r="AZ35" s="625"/>
      <c r="BA35" s="625"/>
      <c r="BB35" s="625"/>
      <c r="BC35" s="625"/>
      <c r="BD35" s="625"/>
      <c r="BE35" s="625"/>
      <c r="BF35" s="626"/>
      <c r="BG35" s="624" t="s">
        <v>321</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322</v>
      </c>
      <c r="CE35" s="661"/>
      <c r="CF35" s="661"/>
      <c r="CG35" s="661"/>
      <c r="CH35" s="661"/>
      <c r="CI35" s="661"/>
      <c r="CJ35" s="661"/>
      <c r="CK35" s="661"/>
      <c r="CL35" s="661"/>
      <c r="CM35" s="661"/>
      <c r="CN35" s="661"/>
      <c r="CO35" s="661"/>
      <c r="CP35" s="661"/>
      <c r="CQ35" s="662"/>
      <c r="CR35" s="645">
        <v>4613</v>
      </c>
      <c r="CS35" s="681"/>
      <c r="CT35" s="681"/>
      <c r="CU35" s="681"/>
      <c r="CV35" s="681"/>
      <c r="CW35" s="681"/>
      <c r="CX35" s="681"/>
      <c r="CY35" s="682"/>
      <c r="CZ35" s="650">
        <v>0.1</v>
      </c>
      <c r="DA35" s="679"/>
      <c r="DB35" s="679"/>
      <c r="DC35" s="683"/>
      <c r="DD35" s="654">
        <v>2278</v>
      </c>
      <c r="DE35" s="681"/>
      <c r="DF35" s="681"/>
      <c r="DG35" s="681"/>
      <c r="DH35" s="681"/>
      <c r="DI35" s="681"/>
      <c r="DJ35" s="681"/>
      <c r="DK35" s="682"/>
      <c r="DL35" s="654">
        <v>2278</v>
      </c>
      <c r="DM35" s="681"/>
      <c r="DN35" s="681"/>
      <c r="DO35" s="681"/>
      <c r="DP35" s="681"/>
      <c r="DQ35" s="681"/>
      <c r="DR35" s="681"/>
      <c r="DS35" s="681"/>
      <c r="DT35" s="681"/>
      <c r="DU35" s="681"/>
      <c r="DV35" s="682"/>
      <c r="DW35" s="650">
        <v>0.1</v>
      </c>
      <c r="DX35" s="679"/>
      <c r="DY35" s="679"/>
      <c r="DZ35" s="679"/>
      <c r="EA35" s="679"/>
      <c r="EB35" s="679"/>
      <c r="EC35" s="680"/>
    </row>
    <row r="36" spans="2:133" ht="11.25" customHeight="1">
      <c r="B36" s="642" t="s">
        <v>323</v>
      </c>
      <c r="C36" s="643"/>
      <c r="D36" s="643"/>
      <c r="E36" s="643"/>
      <c r="F36" s="643"/>
      <c r="G36" s="643"/>
      <c r="H36" s="643"/>
      <c r="I36" s="643"/>
      <c r="J36" s="643"/>
      <c r="K36" s="643"/>
      <c r="L36" s="643"/>
      <c r="M36" s="643"/>
      <c r="N36" s="643"/>
      <c r="O36" s="643"/>
      <c r="P36" s="643"/>
      <c r="Q36" s="644"/>
      <c r="R36" s="645">
        <v>93497</v>
      </c>
      <c r="S36" s="646"/>
      <c r="T36" s="646"/>
      <c r="U36" s="646"/>
      <c r="V36" s="646"/>
      <c r="W36" s="646"/>
      <c r="X36" s="646"/>
      <c r="Y36" s="647"/>
      <c r="Z36" s="648">
        <v>2.8</v>
      </c>
      <c r="AA36" s="648"/>
      <c r="AB36" s="648"/>
      <c r="AC36" s="648"/>
      <c r="AD36" s="649" t="s">
        <v>229</v>
      </c>
      <c r="AE36" s="649"/>
      <c r="AF36" s="649"/>
      <c r="AG36" s="649"/>
      <c r="AH36" s="649"/>
      <c r="AI36" s="649"/>
      <c r="AJ36" s="649"/>
      <c r="AK36" s="649"/>
      <c r="AL36" s="650" t="s">
        <v>223</v>
      </c>
      <c r="AM36" s="651"/>
      <c r="AN36" s="651"/>
      <c r="AO36" s="652"/>
      <c r="AP36" s="235"/>
      <c r="AQ36" s="719" t="s">
        <v>324</v>
      </c>
      <c r="AR36" s="720"/>
      <c r="AS36" s="720"/>
      <c r="AT36" s="720"/>
      <c r="AU36" s="720"/>
      <c r="AV36" s="720"/>
      <c r="AW36" s="720"/>
      <c r="AX36" s="720"/>
      <c r="AY36" s="721"/>
      <c r="AZ36" s="634">
        <v>363592</v>
      </c>
      <c r="BA36" s="635"/>
      <c r="BB36" s="635"/>
      <c r="BC36" s="635"/>
      <c r="BD36" s="635"/>
      <c r="BE36" s="635"/>
      <c r="BF36" s="722"/>
      <c r="BG36" s="656" t="s">
        <v>325</v>
      </c>
      <c r="BH36" s="657"/>
      <c r="BI36" s="657"/>
      <c r="BJ36" s="657"/>
      <c r="BK36" s="657"/>
      <c r="BL36" s="657"/>
      <c r="BM36" s="657"/>
      <c r="BN36" s="657"/>
      <c r="BO36" s="657"/>
      <c r="BP36" s="657"/>
      <c r="BQ36" s="657"/>
      <c r="BR36" s="657"/>
      <c r="BS36" s="657"/>
      <c r="BT36" s="657"/>
      <c r="BU36" s="658"/>
      <c r="BV36" s="634">
        <v>36829</v>
      </c>
      <c r="BW36" s="635"/>
      <c r="BX36" s="635"/>
      <c r="BY36" s="635"/>
      <c r="BZ36" s="635"/>
      <c r="CA36" s="635"/>
      <c r="CB36" s="722"/>
      <c r="CD36" s="660" t="s">
        <v>326</v>
      </c>
      <c r="CE36" s="661"/>
      <c r="CF36" s="661"/>
      <c r="CG36" s="661"/>
      <c r="CH36" s="661"/>
      <c r="CI36" s="661"/>
      <c r="CJ36" s="661"/>
      <c r="CK36" s="661"/>
      <c r="CL36" s="661"/>
      <c r="CM36" s="661"/>
      <c r="CN36" s="661"/>
      <c r="CO36" s="661"/>
      <c r="CP36" s="661"/>
      <c r="CQ36" s="662"/>
      <c r="CR36" s="645">
        <v>387807</v>
      </c>
      <c r="CS36" s="646"/>
      <c r="CT36" s="646"/>
      <c r="CU36" s="646"/>
      <c r="CV36" s="646"/>
      <c r="CW36" s="646"/>
      <c r="CX36" s="646"/>
      <c r="CY36" s="647"/>
      <c r="CZ36" s="650">
        <v>11.9</v>
      </c>
      <c r="DA36" s="679"/>
      <c r="DB36" s="679"/>
      <c r="DC36" s="683"/>
      <c r="DD36" s="654">
        <v>266063</v>
      </c>
      <c r="DE36" s="646"/>
      <c r="DF36" s="646"/>
      <c r="DG36" s="646"/>
      <c r="DH36" s="646"/>
      <c r="DI36" s="646"/>
      <c r="DJ36" s="646"/>
      <c r="DK36" s="647"/>
      <c r="DL36" s="654">
        <v>219061</v>
      </c>
      <c r="DM36" s="646"/>
      <c r="DN36" s="646"/>
      <c r="DO36" s="646"/>
      <c r="DP36" s="646"/>
      <c r="DQ36" s="646"/>
      <c r="DR36" s="646"/>
      <c r="DS36" s="646"/>
      <c r="DT36" s="646"/>
      <c r="DU36" s="646"/>
      <c r="DV36" s="647"/>
      <c r="DW36" s="650">
        <v>10.4</v>
      </c>
      <c r="DX36" s="679"/>
      <c r="DY36" s="679"/>
      <c r="DZ36" s="679"/>
      <c r="EA36" s="679"/>
      <c r="EB36" s="679"/>
      <c r="EC36" s="680"/>
    </row>
    <row r="37" spans="2:133" ht="11.25" customHeight="1">
      <c r="B37" s="642" t="s">
        <v>327</v>
      </c>
      <c r="C37" s="643"/>
      <c r="D37" s="643"/>
      <c r="E37" s="643"/>
      <c r="F37" s="643"/>
      <c r="G37" s="643"/>
      <c r="H37" s="643"/>
      <c r="I37" s="643"/>
      <c r="J37" s="643"/>
      <c r="K37" s="643"/>
      <c r="L37" s="643"/>
      <c r="M37" s="643"/>
      <c r="N37" s="643"/>
      <c r="O37" s="643"/>
      <c r="P37" s="643"/>
      <c r="Q37" s="644"/>
      <c r="R37" s="645">
        <v>22793</v>
      </c>
      <c r="S37" s="646"/>
      <c r="T37" s="646"/>
      <c r="U37" s="646"/>
      <c r="V37" s="646"/>
      <c r="W37" s="646"/>
      <c r="X37" s="646"/>
      <c r="Y37" s="647"/>
      <c r="Z37" s="648">
        <v>0.7</v>
      </c>
      <c r="AA37" s="648"/>
      <c r="AB37" s="648"/>
      <c r="AC37" s="648"/>
      <c r="AD37" s="649" t="s">
        <v>229</v>
      </c>
      <c r="AE37" s="649"/>
      <c r="AF37" s="649"/>
      <c r="AG37" s="649"/>
      <c r="AH37" s="649"/>
      <c r="AI37" s="649"/>
      <c r="AJ37" s="649"/>
      <c r="AK37" s="649"/>
      <c r="AL37" s="650" t="s">
        <v>239</v>
      </c>
      <c r="AM37" s="651"/>
      <c r="AN37" s="651"/>
      <c r="AO37" s="652"/>
      <c r="AQ37" s="723" t="s">
        <v>328</v>
      </c>
      <c r="AR37" s="724"/>
      <c r="AS37" s="724"/>
      <c r="AT37" s="724"/>
      <c r="AU37" s="724"/>
      <c r="AV37" s="724"/>
      <c r="AW37" s="724"/>
      <c r="AX37" s="724"/>
      <c r="AY37" s="725"/>
      <c r="AZ37" s="645">
        <v>1700</v>
      </c>
      <c r="BA37" s="646"/>
      <c r="BB37" s="646"/>
      <c r="BC37" s="646"/>
      <c r="BD37" s="681"/>
      <c r="BE37" s="681"/>
      <c r="BF37" s="712"/>
      <c r="BG37" s="660" t="s">
        <v>329</v>
      </c>
      <c r="BH37" s="661"/>
      <c r="BI37" s="661"/>
      <c r="BJ37" s="661"/>
      <c r="BK37" s="661"/>
      <c r="BL37" s="661"/>
      <c r="BM37" s="661"/>
      <c r="BN37" s="661"/>
      <c r="BO37" s="661"/>
      <c r="BP37" s="661"/>
      <c r="BQ37" s="661"/>
      <c r="BR37" s="661"/>
      <c r="BS37" s="661"/>
      <c r="BT37" s="661"/>
      <c r="BU37" s="662"/>
      <c r="BV37" s="645">
        <v>27146</v>
      </c>
      <c r="BW37" s="646"/>
      <c r="BX37" s="646"/>
      <c r="BY37" s="646"/>
      <c r="BZ37" s="646"/>
      <c r="CA37" s="646"/>
      <c r="CB37" s="655"/>
      <c r="CD37" s="660" t="s">
        <v>330</v>
      </c>
      <c r="CE37" s="661"/>
      <c r="CF37" s="661"/>
      <c r="CG37" s="661"/>
      <c r="CH37" s="661"/>
      <c r="CI37" s="661"/>
      <c r="CJ37" s="661"/>
      <c r="CK37" s="661"/>
      <c r="CL37" s="661"/>
      <c r="CM37" s="661"/>
      <c r="CN37" s="661"/>
      <c r="CO37" s="661"/>
      <c r="CP37" s="661"/>
      <c r="CQ37" s="662"/>
      <c r="CR37" s="645">
        <v>151836</v>
      </c>
      <c r="CS37" s="681"/>
      <c r="CT37" s="681"/>
      <c r="CU37" s="681"/>
      <c r="CV37" s="681"/>
      <c r="CW37" s="681"/>
      <c r="CX37" s="681"/>
      <c r="CY37" s="682"/>
      <c r="CZ37" s="650">
        <v>4.7</v>
      </c>
      <c r="DA37" s="679"/>
      <c r="DB37" s="679"/>
      <c r="DC37" s="683"/>
      <c r="DD37" s="654">
        <v>142589</v>
      </c>
      <c r="DE37" s="681"/>
      <c r="DF37" s="681"/>
      <c r="DG37" s="681"/>
      <c r="DH37" s="681"/>
      <c r="DI37" s="681"/>
      <c r="DJ37" s="681"/>
      <c r="DK37" s="682"/>
      <c r="DL37" s="654">
        <v>140568</v>
      </c>
      <c r="DM37" s="681"/>
      <c r="DN37" s="681"/>
      <c r="DO37" s="681"/>
      <c r="DP37" s="681"/>
      <c r="DQ37" s="681"/>
      <c r="DR37" s="681"/>
      <c r="DS37" s="681"/>
      <c r="DT37" s="681"/>
      <c r="DU37" s="681"/>
      <c r="DV37" s="682"/>
      <c r="DW37" s="650">
        <v>6.7</v>
      </c>
      <c r="DX37" s="679"/>
      <c r="DY37" s="679"/>
      <c r="DZ37" s="679"/>
      <c r="EA37" s="679"/>
      <c r="EB37" s="679"/>
      <c r="EC37" s="680"/>
    </row>
    <row r="38" spans="2:133" ht="11.25" customHeight="1">
      <c r="B38" s="642" t="s">
        <v>331</v>
      </c>
      <c r="C38" s="643"/>
      <c r="D38" s="643"/>
      <c r="E38" s="643"/>
      <c r="F38" s="643"/>
      <c r="G38" s="643"/>
      <c r="H38" s="643"/>
      <c r="I38" s="643"/>
      <c r="J38" s="643"/>
      <c r="K38" s="643"/>
      <c r="L38" s="643"/>
      <c r="M38" s="643"/>
      <c r="N38" s="643"/>
      <c r="O38" s="643"/>
      <c r="P38" s="643"/>
      <c r="Q38" s="644"/>
      <c r="R38" s="645">
        <v>58521</v>
      </c>
      <c r="S38" s="646"/>
      <c r="T38" s="646"/>
      <c r="U38" s="646"/>
      <c r="V38" s="646"/>
      <c r="W38" s="646"/>
      <c r="X38" s="646"/>
      <c r="Y38" s="647"/>
      <c r="Z38" s="648">
        <v>1.7</v>
      </c>
      <c r="AA38" s="648"/>
      <c r="AB38" s="648"/>
      <c r="AC38" s="648"/>
      <c r="AD38" s="649">
        <v>127</v>
      </c>
      <c r="AE38" s="649"/>
      <c r="AF38" s="649"/>
      <c r="AG38" s="649"/>
      <c r="AH38" s="649"/>
      <c r="AI38" s="649"/>
      <c r="AJ38" s="649"/>
      <c r="AK38" s="649"/>
      <c r="AL38" s="650">
        <v>0</v>
      </c>
      <c r="AM38" s="651"/>
      <c r="AN38" s="651"/>
      <c r="AO38" s="652"/>
      <c r="AQ38" s="723" t="s">
        <v>332</v>
      </c>
      <c r="AR38" s="724"/>
      <c r="AS38" s="724"/>
      <c r="AT38" s="724"/>
      <c r="AU38" s="724"/>
      <c r="AV38" s="724"/>
      <c r="AW38" s="724"/>
      <c r="AX38" s="724"/>
      <c r="AY38" s="725"/>
      <c r="AZ38" s="645" t="s">
        <v>239</v>
      </c>
      <c r="BA38" s="646"/>
      <c r="BB38" s="646"/>
      <c r="BC38" s="646"/>
      <c r="BD38" s="681"/>
      <c r="BE38" s="681"/>
      <c r="BF38" s="712"/>
      <c r="BG38" s="660" t="s">
        <v>333</v>
      </c>
      <c r="BH38" s="661"/>
      <c r="BI38" s="661"/>
      <c r="BJ38" s="661"/>
      <c r="BK38" s="661"/>
      <c r="BL38" s="661"/>
      <c r="BM38" s="661"/>
      <c r="BN38" s="661"/>
      <c r="BO38" s="661"/>
      <c r="BP38" s="661"/>
      <c r="BQ38" s="661"/>
      <c r="BR38" s="661"/>
      <c r="BS38" s="661"/>
      <c r="BT38" s="661"/>
      <c r="BU38" s="662"/>
      <c r="BV38" s="645">
        <v>695</v>
      </c>
      <c r="BW38" s="646"/>
      <c r="BX38" s="646"/>
      <c r="BY38" s="646"/>
      <c r="BZ38" s="646"/>
      <c r="CA38" s="646"/>
      <c r="CB38" s="655"/>
      <c r="CD38" s="660" t="s">
        <v>334</v>
      </c>
      <c r="CE38" s="661"/>
      <c r="CF38" s="661"/>
      <c r="CG38" s="661"/>
      <c r="CH38" s="661"/>
      <c r="CI38" s="661"/>
      <c r="CJ38" s="661"/>
      <c r="CK38" s="661"/>
      <c r="CL38" s="661"/>
      <c r="CM38" s="661"/>
      <c r="CN38" s="661"/>
      <c r="CO38" s="661"/>
      <c r="CP38" s="661"/>
      <c r="CQ38" s="662"/>
      <c r="CR38" s="645">
        <v>363592</v>
      </c>
      <c r="CS38" s="646"/>
      <c r="CT38" s="646"/>
      <c r="CU38" s="646"/>
      <c r="CV38" s="646"/>
      <c r="CW38" s="646"/>
      <c r="CX38" s="646"/>
      <c r="CY38" s="647"/>
      <c r="CZ38" s="650">
        <v>11.1</v>
      </c>
      <c r="DA38" s="679"/>
      <c r="DB38" s="679"/>
      <c r="DC38" s="683"/>
      <c r="DD38" s="654">
        <v>313521</v>
      </c>
      <c r="DE38" s="646"/>
      <c r="DF38" s="646"/>
      <c r="DG38" s="646"/>
      <c r="DH38" s="646"/>
      <c r="DI38" s="646"/>
      <c r="DJ38" s="646"/>
      <c r="DK38" s="647"/>
      <c r="DL38" s="654">
        <v>245722</v>
      </c>
      <c r="DM38" s="646"/>
      <c r="DN38" s="646"/>
      <c r="DO38" s="646"/>
      <c r="DP38" s="646"/>
      <c r="DQ38" s="646"/>
      <c r="DR38" s="646"/>
      <c r="DS38" s="646"/>
      <c r="DT38" s="646"/>
      <c r="DU38" s="646"/>
      <c r="DV38" s="647"/>
      <c r="DW38" s="650">
        <v>11.7</v>
      </c>
      <c r="DX38" s="679"/>
      <c r="DY38" s="679"/>
      <c r="DZ38" s="679"/>
      <c r="EA38" s="679"/>
      <c r="EB38" s="679"/>
      <c r="EC38" s="680"/>
    </row>
    <row r="39" spans="2:133" ht="11.25" customHeight="1">
      <c r="B39" s="642" t="s">
        <v>335</v>
      </c>
      <c r="C39" s="643"/>
      <c r="D39" s="643"/>
      <c r="E39" s="643"/>
      <c r="F39" s="643"/>
      <c r="G39" s="643"/>
      <c r="H39" s="643"/>
      <c r="I39" s="643"/>
      <c r="J39" s="643"/>
      <c r="K39" s="643"/>
      <c r="L39" s="643"/>
      <c r="M39" s="643"/>
      <c r="N39" s="643"/>
      <c r="O39" s="643"/>
      <c r="P39" s="643"/>
      <c r="Q39" s="644"/>
      <c r="R39" s="645">
        <v>440671</v>
      </c>
      <c r="S39" s="646"/>
      <c r="T39" s="646"/>
      <c r="U39" s="646"/>
      <c r="V39" s="646"/>
      <c r="W39" s="646"/>
      <c r="X39" s="646"/>
      <c r="Y39" s="647"/>
      <c r="Z39" s="648">
        <v>13.1</v>
      </c>
      <c r="AA39" s="648"/>
      <c r="AB39" s="648"/>
      <c r="AC39" s="648"/>
      <c r="AD39" s="649" t="s">
        <v>223</v>
      </c>
      <c r="AE39" s="649"/>
      <c r="AF39" s="649"/>
      <c r="AG39" s="649"/>
      <c r="AH39" s="649"/>
      <c r="AI39" s="649"/>
      <c r="AJ39" s="649"/>
      <c r="AK39" s="649"/>
      <c r="AL39" s="650" t="s">
        <v>223</v>
      </c>
      <c r="AM39" s="651"/>
      <c r="AN39" s="651"/>
      <c r="AO39" s="652"/>
      <c r="AQ39" s="723" t="s">
        <v>336</v>
      </c>
      <c r="AR39" s="724"/>
      <c r="AS39" s="724"/>
      <c r="AT39" s="724"/>
      <c r="AU39" s="724"/>
      <c r="AV39" s="724"/>
      <c r="AW39" s="724"/>
      <c r="AX39" s="724"/>
      <c r="AY39" s="725"/>
      <c r="AZ39" s="645" t="s">
        <v>223</v>
      </c>
      <c r="BA39" s="646"/>
      <c r="BB39" s="646"/>
      <c r="BC39" s="646"/>
      <c r="BD39" s="681"/>
      <c r="BE39" s="681"/>
      <c r="BF39" s="712"/>
      <c r="BG39" s="660" t="s">
        <v>337</v>
      </c>
      <c r="BH39" s="661"/>
      <c r="BI39" s="661"/>
      <c r="BJ39" s="661"/>
      <c r="BK39" s="661"/>
      <c r="BL39" s="661"/>
      <c r="BM39" s="661"/>
      <c r="BN39" s="661"/>
      <c r="BO39" s="661"/>
      <c r="BP39" s="661"/>
      <c r="BQ39" s="661"/>
      <c r="BR39" s="661"/>
      <c r="BS39" s="661"/>
      <c r="BT39" s="661"/>
      <c r="BU39" s="662"/>
      <c r="BV39" s="645">
        <v>1026</v>
      </c>
      <c r="BW39" s="646"/>
      <c r="BX39" s="646"/>
      <c r="BY39" s="646"/>
      <c r="BZ39" s="646"/>
      <c r="CA39" s="646"/>
      <c r="CB39" s="655"/>
      <c r="CD39" s="660" t="s">
        <v>338</v>
      </c>
      <c r="CE39" s="661"/>
      <c r="CF39" s="661"/>
      <c r="CG39" s="661"/>
      <c r="CH39" s="661"/>
      <c r="CI39" s="661"/>
      <c r="CJ39" s="661"/>
      <c r="CK39" s="661"/>
      <c r="CL39" s="661"/>
      <c r="CM39" s="661"/>
      <c r="CN39" s="661"/>
      <c r="CO39" s="661"/>
      <c r="CP39" s="661"/>
      <c r="CQ39" s="662"/>
      <c r="CR39" s="645">
        <v>15817</v>
      </c>
      <c r="CS39" s="681"/>
      <c r="CT39" s="681"/>
      <c r="CU39" s="681"/>
      <c r="CV39" s="681"/>
      <c r="CW39" s="681"/>
      <c r="CX39" s="681"/>
      <c r="CY39" s="682"/>
      <c r="CZ39" s="650">
        <v>0.5</v>
      </c>
      <c r="DA39" s="679"/>
      <c r="DB39" s="679"/>
      <c r="DC39" s="683"/>
      <c r="DD39" s="654">
        <v>4803</v>
      </c>
      <c r="DE39" s="681"/>
      <c r="DF39" s="681"/>
      <c r="DG39" s="681"/>
      <c r="DH39" s="681"/>
      <c r="DI39" s="681"/>
      <c r="DJ39" s="681"/>
      <c r="DK39" s="682"/>
      <c r="DL39" s="654" t="s">
        <v>223</v>
      </c>
      <c r="DM39" s="681"/>
      <c r="DN39" s="681"/>
      <c r="DO39" s="681"/>
      <c r="DP39" s="681"/>
      <c r="DQ39" s="681"/>
      <c r="DR39" s="681"/>
      <c r="DS39" s="681"/>
      <c r="DT39" s="681"/>
      <c r="DU39" s="681"/>
      <c r="DV39" s="682"/>
      <c r="DW39" s="650" t="s">
        <v>229</v>
      </c>
      <c r="DX39" s="679"/>
      <c r="DY39" s="679"/>
      <c r="DZ39" s="679"/>
      <c r="EA39" s="679"/>
      <c r="EB39" s="679"/>
      <c r="EC39" s="680"/>
    </row>
    <row r="40" spans="2:133" ht="11.25" customHeight="1">
      <c r="B40" s="642" t="s">
        <v>339</v>
      </c>
      <c r="C40" s="643"/>
      <c r="D40" s="643"/>
      <c r="E40" s="643"/>
      <c r="F40" s="643"/>
      <c r="G40" s="643"/>
      <c r="H40" s="643"/>
      <c r="I40" s="643"/>
      <c r="J40" s="643"/>
      <c r="K40" s="643"/>
      <c r="L40" s="643"/>
      <c r="M40" s="643"/>
      <c r="N40" s="643"/>
      <c r="O40" s="643"/>
      <c r="P40" s="643"/>
      <c r="Q40" s="644"/>
      <c r="R40" s="645" t="s">
        <v>223</v>
      </c>
      <c r="S40" s="646"/>
      <c r="T40" s="646"/>
      <c r="U40" s="646"/>
      <c r="V40" s="646"/>
      <c r="W40" s="646"/>
      <c r="X40" s="646"/>
      <c r="Y40" s="647"/>
      <c r="Z40" s="648" t="s">
        <v>223</v>
      </c>
      <c r="AA40" s="648"/>
      <c r="AB40" s="648"/>
      <c r="AC40" s="648"/>
      <c r="AD40" s="649" t="s">
        <v>229</v>
      </c>
      <c r="AE40" s="649"/>
      <c r="AF40" s="649"/>
      <c r="AG40" s="649"/>
      <c r="AH40" s="649"/>
      <c r="AI40" s="649"/>
      <c r="AJ40" s="649"/>
      <c r="AK40" s="649"/>
      <c r="AL40" s="650" t="s">
        <v>239</v>
      </c>
      <c r="AM40" s="651"/>
      <c r="AN40" s="651"/>
      <c r="AO40" s="652"/>
      <c r="AQ40" s="723" t="s">
        <v>340</v>
      </c>
      <c r="AR40" s="724"/>
      <c r="AS40" s="724"/>
      <c r="AT40" s="724"/>
      <c r="AU40" s="724"/>
      <c r="AV40" s="724"/>
      <c r="AW40" s="724"/>
      <c r="AX40" s="724"/>
      <c r="AY40" s="725"/>
      <c r="AZ40" s="645" t="s">
        <v>223</v>
      </c>
      <c r="BA40" s="646"/>
      <c r="BB40" s="646"/>
      <c r="BC40" s="646"/>
      <c r="BD40" s="681"/>
      <c r="BE40" s="681"/>
      <c r="BF40" s="712"/>
      <c r="BG40" s="726" t="s">
        <v>341</v>
      </c>
      <c r="BH40" s="727"/>
      <c r="BI40" s="727"/>
      <c r="BJ40" s="727"/>
      <c r="BK40" s="727"/>
      <c r="BL40" s="236"/>
      <c r="BM40" s="661" t="s">
        <v>342</v>
      </c>
      <c r="BN40" s="661"/>
      <c r="BO40" s="661"/>
      <c r="BP40" s="661"/>
      <c r="BQ40" s="661"/>
      <c r="BR40" s="661"/>
      <c r="BS40" s="661"/>
      <c r="BT40" s="661"/>
      <c r="BU40" s="662"/>
      <c r="BV40" s="645">
        <v>69</v>
      </c>
      <c r="BW40" s="646"/>
      <c r="BX40" s="646"/>
      <c r="BY40" s="646"/>
      <c r="BZ40" s="646"/>
      <c r="CA40" s="646"/>
      <c r="CB40" s="655"/>
      <c r="CD40" s="660" t="s">
        <v>343</v>
      </c>
      <c r="CE40" s="661"/>
      <c r="CF40" s="661"/>
      <c r="CG40" s="661"/>
      <c r="CH40" s="661"/>
      <c r="CI40" s="661"/>
      <c r="CJ40" s="661"/>
      <c r="CK40" s="661"/>
      <c r="CL40" s="661"/>
      <c r="CM40" s="661"/>
      <c r="CN40" s="661"/>
      <c r="CO40" s="661"/>
      <c r="CP40" s="661"/>
      <c r="CQ40" s="662"/>
      <c r="CR40" s="645">
        <v>4000</v>
      </c>
      <c r="CS40" s="646"/>
      <c r="CT40" s="646"/>
      <c r="CU40" s="646"/>
      <c r="CV40" s="646"/>
      <c r="CW40" s="646"/>
      <c r="CX40" s="646"/>
      <c r="CY40" s="647"/>
      <c r="CZ40" s="650">
        <v>0.1</v>
      </c>
      <c r="DA40" s="679"/>
      <c r="DB40" s="679"/>
      <c r="DC40" s="683"/>
      <c r="DD40" s="654" t="s">
        <v>223</v>
      </c>
      <c r="DE40" s="646"/>
      <c r="DF40" s="646"/>
      <c r="DG40" s="646"/>
      <c r="DH40" s="646"/>
      <c r="DI40" s="646"/>
      <c r="DJ40" s="646"/>
      <c r="DK40" s="647"/>
      <c r="DL40" s="654" t="s">
        <v>223</v>
      </c>
      <c r="DM40" s="646"/>
      <c r="DN40" s="646"/>
      <c r="DO40" s="646"/>
      <c r="DP40" s="646"/>
      <c r="DQ40" s="646"/>
      <c r="DR40" s="646"/>
      <c r="DS40" s="646"/>
      <c r="DT40" s="646"/>
      <c r="DU40" s="646"/>
      <c r="DV40" s="647"/>
      <c r="DW40" s="650" t="s">
        <v>239</v>
      </c>
      <c r="DX40" s="679"/>
      <c r="DY40" s="679"/>
      <c r="DZ40" s="679"/>
      <c r="EA40" s="679"/>
      <c r="EB40" s="679"/>
      <c r="EC40" s="680"/>
    </row>
    <row r="41" spans="2:133" ht="11.25" customHeight="1">
      <c r="B41" s="642" t="s">
        <v>344</v>
      </c>
      <c r="C41" s="643"/>
      <c r="D41" s="643"/>
      <c r="E41" s="643"/>
      <c r="F41" s="643"/>
      <c r="G41" s="643"/>
      <c r="H41" s="643"/>
      <c r="I41" s="643"/>
      <c r="J41" s="643"/>
      <c r="K41" s="643"/>
      <c r="L41" s="643"/>
      <c r="M41" s="643"/>
      <c r="N41" s="643"/>
      <c r="O41" s="643"/>
      <c r="P41" s="643"/>
      <c r="Q41" s="644"/>
      <c r="R41" s="645">
        <v>59271</v>
      </c>
      <c r="S41" s="646"/>
      <c r="T41" s="646"/>
      <c r="U41" s="646"/>
      <c r="V41" s="646"/>
      <c r="W41" s="646"/>
      <c r="X41" s="646"/>
      <c r="Y41" s="647"/>
      <c r="Z41" s="648">
        <v>1.8</v>
      </c>
      <c r="AA41" s="648"/>
      <c r="AB41" s="648"/>
      <c r="AC41" s="648"/>
      <c r="AD41" s="649" t="s">
        <v>229</v>
      </c>
      <c r="AE41" s="649"/>
      <c r="AF41" s="649"/>
      <c r="AG41" s="649"/>
      <c r="AH41" s="649"/>
      <c r="AI41" s="649"/>
      <c r="AJ41" s="649"/>
      <c r="AK41" s="649"/>
      <c r="AL41" s="650" t="s">
        <v>229</v>
      </c>
      <c r="AM41" s="651"/>
      <c r="AN41" s="651"/>
      <c r="AO41" s="652"/>
      <c r="AQ41" s="723" t="s">
        <v>345</v>
      </c>
      <c r="AR41" s="724"/>
      <c r="AS41" s="724"/>
      <c r="AT41" s="724"/>
      <c r="AU41" s="724"/>
      <c r="AV41" s="724"/>
      <c r="AW41" s="724"/>
      <c r="AX41" s="724"/>
      <c r="AY41" s="725"/>
      <c r="AZ41" s="645">
        <v>156951</v>
      </c>
      <c r="BA41" s="646"/>
      <c r="BB41" s="646"/>
      <c r="BC41" s="646"/>
      <c r="BD41" s="681"/>
      <c r="BE41" s="681"/>
      <c r="BF41" s="712"/>
      <c r="BG41" s="726"/>
      <c r="BH41" s="727"/>
      <c r="BI41" s="727"/>
      <c r="BJ41" s="727"/>
      <c r="BK41" s="727"/>
      <c r="BL41" s="236"/>
      <c r="BM41" s="661" t="s">
        <v>346</v>
      </c>
      <c r="BN41" s="661"/>
      <c r="BO41" s="661"/>
      <c r="BP41" s="661"/>
      <c r="BQ41" s="661"/>
      <c r="BR41" s="661"/>
      <c r="BS41" s="661"/>
      <c r="BT41" s="661"/>
      <c r="BU41" s="662"/>
      <c r="BV41" s="645">
        <v>1</v>
      </c>
      <c r="BW41" s="646"/>
      <c r="BX41" s="646"/>
      <c r="BY41" s="646"/>
      <c r="BZ41" s="646"/>
      <c r="CA41" s="646"/>
      <c r="CB41" s="655"/>
      <c r="CD41" s="660" t="s">
        <v>347</v>
      </c>
      <c r="CE41" s="661"/>
      <c r="CF41" s="661"/>
      <c r="CG41" s="661"/>
      <c r="CH41" s="661"/>
      <c r="CI41" s="661"/>
      <c r="CJ41" s="661"/>
      <c r="CK41" s="661"/>
      <c r="CL41" s="661"/>
      <c r="CM41" s="661"/>
      <c r="CN41" s="661"/>
      <c r="CO41" s="661"/>
      <c r="CP41" s="661"/>
      <c r="CQ41" s="662"/>
      <c r="CR41" s="645" t="s">
        <v>223</v>
      </c>
      <c r="CS41" s="681"/>
      <c r="CT41" s="681"/>
      <c r="CU41" s="681"/>
      <c r="CV41" s="681"/>
      <c r="CW41" s="681"/>
      <c r="CX41" s="681"/>
      <c r="CY41" s="682"/>
      <c r="CZ41" s="650" t="s">
        <v>229</v>
      </c>
      <c r="DA41" s="679"/>
      <c r="DB41" s="679"/>
      <c r="DC41" s="683"/>
      <c r="DD41" s="654" t="s">
        <v>223</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86" t="s">
        <v>348</v>
      </c>
      <c r="C42" s="687"/>
      <c r="D42" s="687"/>
      <c r="E42" s="687"/>
      <c r="F42" s="687"/>
      <c r="G42" s="687"/>
      <c r="H42" s="687"/>
      <c r="I42" s="687"/>
      <c r="J42" s="687"/>
      <c r="K42" s="687"/>
      <c r="L42" s="687"/>
      <c r="M42" s="687"/>
      <c r="N42" s="687"/>
      <c r="O42" s="687"/>
      <c r="P42" s="687"/>
      <c r="Q42" s="688"/>
      <c r="R42" s="730">
        <v>3357448</v>
      </c>
      <c r="S42" s="731"/>
      <c r="T42" s="731"/>
      <c r="U42" s="731"/>
      <c r="V42" s="731"/>
      <c r="W42" s="731"/>
      <c r="X42" s="731"/>
      <c r="Y42" s="739"/>
      <c r="Z42" s="740">
        <v>100</v>
      </c>
      <c r="AA42" s="740"/>
      <c r="AB42" s="740"/>
      <c r="AC42" s="740"/>
      <c r="AD42" s="741">
        <v>2041160</v>
      </c>
      <c r="AE42" s="741"/>
      <c r="AF42" s="741"/>
      <c r="AG42" s="741"/>
      <c r="AH42" s="741"/>
      <c r="AI42" s="741"/>
      <c r="AJ42" s="741"/>
      <c r="AK42" s="741"/>
      <c r="AL42" s="742">
        <v>100</v>
      </c>
      <c r="AM42" s="717"/>
      <c r="AN42" s="717"/>
      <c r="AO42" s="743"/>
      <c r="AQ42" s="744" t="s">
        <v>349</v>
      </c>
      <c r="AR42" s="745"/>
      <c r="AS42" s="745"/>
      <c r="AT42" s="745"/>
      <c r="AU42" s="745"/>
      <c r="AV42" s="745"/>
      <c r="AW42" s="745"/>
      <c r="AX42" s="745"/>
      <c r="AY42" s="746"/>
      <c r="AZ42" s="730">
        <v>204941</v>
      </c>
      <c r="BA42" s="731"/>
      <c r="BB42" s="731"/>
      <c r="BC42" s="731"/>
      <c r="BD42" s="716"/>
      <c r="BE42" s="716"/>
      <c r="BF42" s="718"/>
      <c r="BG42" s="728"/>
      <c r="BH42" s="729"/>
      <c r="BI42" s="729"/>
      <c r="BJ42" s="729"/>
      <c r="BK42" s="729"/>
      <c r="BL42" s="237"/>
      <c r="BM42" s="671" t="s">
        <v>350</v>
      </c>
      <c r="BN42" s="671"/>
      <c r="BO42" s="671"/>
      <c r="BP42" s="671"/>
      <c r="BQ42" s="671"/>
      <c r="BR42" s="671"/>
      <c r="BS42" s="671"/>
      <c r="BT42" s="671"/>
      <c r="BU42" s="672"/>
      <c r="BV42" s="730">
        <v>434</v>
      </c>
      <c r="BW42" s="731"/>
      <c r="BX42" s="731"/>
      <c r="BY42" s="731"/>
      <c r="BZ42" s="731"/>
      <c r="CA42" s="731"/>
      <c r="CB42" s="738"/>
      <c r="CD42" s="642" t="s">
        <v>351</v>
      </c>
      <c r="CE42" s="643"/>
      <c r="CF42" s="643"/>
      <c r="CG42" s="643"/>
      <c r="CH42" s="643"/>
      <c r="CI42" s="643"/>
      <c r="CJ42" s="643"/>
      <c r="CK42" s="643"/>
      <c r="CL42" s="643"/>
      <c r="CM42" s="643"/>
      <c r="CN42" s="643"/>
      <c r="CO42" s="643"/>
      <c r="CP42" s="643"/>
      <c r="CQ42" s="644"/>
      <c r="CR42" s="645">
        <v>724468</v>
      </c>
      <c r="CS42" s="646"/>
      <c r="CT42" s="646"/>
      <c r="CU42" s="646"/>
      <c r="CV42" s="646"/>
      <c r="CW42" s="646"/>
      <c r="CX42" s="646"/>
      <c r="CY42" s="647"/>
      <c r="CZ42" s="650">
        <v>22.2</v>
      </c>
      <c r="DA42" s="651"/>
      <c r="DB42" s="651"/>
      <c r="DC42" s="663"/>
      <c r="DD42" s="654">
        <v>185787</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V43" s="238"/>
      <c r="BW43" s="238"/>
      <c r="BX43" s="238"/>
      <c r="BY43" s="238"/>
      <c r="BZ43" s="238"/>
      <c r="CA43" s="238"/>
      <c r="CB43" s="238"/>
      <c r="CD43" s="642" t="s">
        <v>352</v>
      </c>
      <c r="CE43" s="643"/>
      <c r="CF43" s="643"/>
      <c r="CG43" s="643"/>
      <c r="CH43" s="643"/>
      <c r="CI43" s="643"/>
      <c r="CJ43" s="643"/>
      <c r="CK43" s="643"/>
      <c r="CL43" s="643"/>
      <c r="CM43" s="643"/>
      <c r="CN43" s="643"/>
      <c r="CO43" s="643"/>
      <c r="CP43" s="643"/>
      <c r="CQ43" s="644"/>
      <c r="CR43" s="645">
        <v>39907</v>
      </c>
      <c r="CS43" s="681"/>
      <c r="CT43" s="681"/>
      <c r="CU43" s="681"/>
      <c r="CV43" s="681"/>
      <c r="CW43" s="681"/>
      <c r="CX43" s="681"/>
      <c r="CY43" s="682"/>
      <c r="CZ43" s="650">
        <v>1.2</v>
      </c>
      <c r="DA43" s="679"/>
      <c r="DB43" s="679"/>
      <c r="DC43" s="683"/>
      <c r="DD43" s="654">
        <v>39907</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CD44" s="757" t="s">
        <v>301</v>
      </c>
      <c r="CE44" s="758"/>
      <c r="CF44" s="642" t="s">
        <v>353</v>
      </c>
      <c r="CG44" s="643"/>
      <c r="CH44" s="643"/>
      <c r="CI44" s="643"/>
      <c r="CJ44" s="643"/>
      <c r="CK44" s="643"/>
      <c r="CL44" s="643"/>
      <c r="CM44" s="643"/>
      <c r="CN44" s="643"/>
      <c r="CO44" s="643"/>
      <c r="CP44" s="643"/>
      <c r="CQ44" s="644"/>
      <c r="CR44" s="645">
        <v>679662</v>
      </c>
      <c r="CS44" s="646"/>
      <c r="CT44" s="646"/>
      <c r="CU44" s="646"/>
      <c r="CV44" s="646"/>
      <c r="CW44" s="646"/>
      <c r="CX44" s="646"/>
      <c r="CY44" s="647"/>
      <c r="CZ44" s="650">
        <v>20.8</v>
      </c>
      <c r="DA44" s="651"/>
      <c r="DB44" s="651"/>
      <c r="DC44" s="663"/>
      <c r="DD44" s="654">
        <v>184285</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CD45" s="759"/>
      <c r="CE45" s="760"/>
      <c r="CF45" s="642" t="s">
        <v>354</v>
      </c>
      <c r="CG45" s="643"/>
      <c r="CH45" s="643"/>
      <c r="CI45" s="643"/>
      <c r="CJ45" s="643"/>
      <c r="CK45" s="643"/>
      <c r="CL45" s="643"/>
      <c r="CM45" s="643"/>
      <c r="CN45" s="643"/>
      <c r="CO45" s="643"/>
      <c r="CP45" s="643"/>
      <c r="CQ45" s="644"/>
      <c r="CR45" s="645">
        <v>112913</v>
      </c>
      <c r="CS45" s="681"/>
      <c r="CT45" s="681"/>
      <c r="CU45" s="681"/>
      <c r="CV45" s="681"/>
      <c r="CW45" s="681"/>
      <c r="CX45" s="681"/>
      <c r="CY45" s="682"/>
      <c r="CZ45" s="650">
        <v>3.5</v>
      </c>
      <c r="DA45" s="679"/>
      <c r="DB45" s="679"/>
      <c r="DC45" s="683"/>
      <c r="DD45" s="654">
        <v>12871</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356</v>
      </c>
      <c r="CG46" s="643"/>
      <c r="CH46" s="643"/>
      <c r="CI46" s="643"/>
      <c r="CJ46" s="643"/>
      <c r="CK46" s="643"/>
      <c r="CL46" s="643"/>
      <c r="CM46" s="643"/>
      <c r="CN46" s="643"/>
      <c r="CO46" s="643"/>
      <c r="CP46" s="643"/>
      <c r="CQ46" s="644"/>
      <c r="CR46" s="645">
        <v>538990</v>
      </c>
      <c r="CS46" s="646"/>
      <c r="CT46" s="646"/>
      <c r="CU46" s="646"/>
      <c r="CV46" s="646"/>
      <c r="CW46" s="646"/>
      <c r="CX46" s="646"/>
      <c r="CY46" s="647"/>
      <c r="CZ46" s="650">
        <v>16.5</v>
      </c>
      <c r="DA46" s="651"/>
      <c r="DB46" s="651"/>
      <c r="DC46" s="663"/>
      <c r="DD46" s="654">
        <v>166614</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358</v>
      </c>
      <c r="CG47" s="643"/>
      <c r="CH47" s="643"/>
      <c r="CI47" s="643"/>
      <c r="CJ47" s="643"/>
      <c r="CK47" s="643"/>
      <c r="CL47" s="643"/>
      <c r="CM47" s="643"/>
      <c r="CN47" s="643"/>
      <c r="CO47" s="643"/>
      <c r="CP47" s="643"/>
      <c r="CQ47" s="644"/>
      <c r="CR47" s="645">
        <v>44806</v>
      </c>
      <c r="CS47" s="681"/>
      <c r="CT47" s="681"/>
      <c r="CU47" s="681"/>
      <c r="CV47" s="681"/>
      <c r="CW47" s="681"/>
      <c r="CX47" s="681"/>
      <c r="CY47" s="682"/>
      <c r="CZ47" s="650">
        <v>1.4</v>
      </c>
      <c r="DA47" s="679"/>
      <c r="DB47" s="679"/>
      <c r="DC47" s="683"/>
      <c r="DD47" s="654">
        <v>1502</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c r="B48" s="241" t="s">
        <v>359</v>
      </c>
      <c r="CD48" s="761"/>
      <c r="CE48" s="762"/>
      <c r="CF48" s="642" t="s">
        <v>360</v>
      </c>
      <c r="CG48" s="643"/>
      <c r="CH48" s="643"/>
      <c r="CI48" s="643"/>
      <c r="CJ48" s="643"/>
      <c r="CK48" s="643"/>
      <c r="CL48" s="643"/>
      <c r="CM48" s="643"/>
      <c r="CN48" s="643"/>
      <c r="CO48" s="643"/>
      <c r="CP48" s="643"/>
      <c r="CQ48" s="644"/>
      <c r="CR48" s="645" t="s">
        <v>229</v>
      </c>
      <c r="CS48" s="646"/>
      <c r="CT48" s="646"/>
      <c r="CU48" s="646"/>
      <c r="CV48" s="646"/>
      <c r="CW48" s="646"/>
      <c r="CX48" s="646"/>
      <c r="CY48" s="647"/>
      <c r="CZ48" s="650" t="s">
        <v>229</v>
      </c>
      <c r="DA48" s="651"/>
      <c r="DB48" s="651"/>
      <c r="DC48" s="663"/>
      <c r="DD48" s="654" t="s">
        <v>229</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c r="CD49" s="686" t="s">
        <v>361</v>
      </c>
      <c r="CE49" s="687"/>
      <c r="CF49" s="687"/>
      <c r="CG49" s="687"/>
      <c r="CH49" s="687"/>
      <c r="CI49" s="687"/>
      <c r="CJ49" s="687"/>
      <c r="CK49" s="687"/>
      <c r="CL49" s="687"/>
      <c r="CM49" s="687"/>
      <c r="CN49" s="687"/>
      <c r="CO49" s="687"/>
      <c r="CP49" s="687"/>
      <c r="CQ49" s="688"/>
      <c r="CR49" s="730">
        <v>3265260</v>
      </c>
      <c r="CS49" s="716"/>
      <c r="CT49" s="716"/>
      <c r="CU49" s="716"/>
      <c r="CV49" s="716"/>
      <c r="CW49" s="716"/>
      <c r="CX49" s="716"/>
      <c r="CY49" s="747"/>
      <c r="CZ49" s="742">
        <v>100</v>
      </c>
      <c r="DA49" s="748"/>
      <c r="DB49" s="748"/>
      <c r="DC49" s="749"/>
      <c r="DD49" s="750">
        <v>2258484</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KWJPJn8a5zijGJqOJG1UWsxwQ3sXaea7L6s20ILrxSDNFhmd7bSYQVfL66VLerQPNqnbudXTmsRDsXt5tvCeog==" saltValue="INUZ6V1uHSk4pJIQiTFXN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0" zoomScaleNormal="40" zoomScaleSheetLayoutView="70" workbookViewId="0">
      <selection activeCell="A2" sqref="A2"/>
    </sheetView>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363</v>
      </c>
      <c r="DK2" s="793"/>
      <c r="DL2" s="793"/>
      <c r="DM2" s="793"/>
      <c r="DN2" s="793"/>
      <c r="DO2" s="794"/>
      <c r="DP2" s="250"/>
      <c r="DQ2" s="792" t="s">
        <v>364</v>
      </c>
      <c r="DR2" s="793"/>
      <c r="DS2" s="793"/>
      <c r="DT2" s="793"/>
      <c r="DU2" s="793"/>
      <c r="DV2" s="793"/>
      <c r="DW2" s="793"/>
      <c r="DX2" s="793"/>
      <c r="DY2" s="793"/>
      <c r="DZ2" s="794"/>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795" t="s">
        <v>365</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786" t="s">
        <v>367</v>
      </c>
      <c r="B5" s="787"/>
      <c r="C5" s="787"/>
      <c r="D5" s="787"/>
      <c r="E5" s="787"/>
      <c r="F5" s="787"/>
      <c r="G5" s="787"/>
      <c r="H5" s="787"/>
      <c r="I5" s="787"/>
      <c r="J5" s="787"/>
      <c r="K5" s="787"/>
      <c r="L5" s="787"/>
      <c r="M5" s="787"/>
      <c r="N5" s="787"/>
      <c r="O5" s="787"/>
      <c r="P5" s="788"/>
      <c r="Q5" s="763" t="s">
        <v>368</v>
      </c>
      <c r="R5" s="764"/>
      <c r="S5" s="764"/>
      <c r="T5" s="764"/>
      <c r="U5" s="765"/>
      <c r="V5" s="763" t="s">
        <v>369</v>
      </c>
      <c r="W5" s="764"/>
      <c r="X5" s="764"/>
      <c r="Y5" s="764"/>
      <c r="Z5" s="765"/>
      <c r="AA5" s="763" t="s">
        <v>370</v>
      </c>
      <c r="AB5" s="764"/>
      <c r="AC5" s="764"/>
      <c r="AD5" s="764"/>
      <c r="AE5" s="764"/>
      <c r="AF5" s="796" t="s">
        <v>371</v>
      </c>
      <c r="AG5" s="764"/>
      <c r="AH5" s="764"/>
      <c r="AI5" s="764"/>
      <c r="AJ5" s="775"/>
      <c r="AK5" s="764" t="s">
        <v>372</v>
      </c>
      <c r="AL5" s="764"/>
      <c r="AM5" s="764"/>
      <c r="AN5" s="764"/>
      <c r="AO5" s="765"/>
      <c r="AP5" s="763" t="s">
        <v>373</v>
      </c>
      <c r="AQ5" s="764"/>
      <c r="AR5" s="764"/>
      <c r="AS5" s="764"/>
      <c r="AT5" s="765"/>
      <c r="AU5" s="763" t="s">
        <v>374</v>
      </c>
      <c r="AV5" s="764"/>
      <c r="AW5" s="764"/>
      <c r="AX5" s="764"/>
      <c r="AY5" s="775"/>
      <c r="AZ5" s="257"/>
      <c r="BA5" s="257"/>
      <c r="BB5" s="257"/>
      <c r="BC5" s="257"/>
      <c r="BD5" s="257"/>
      <c r="BE5" s="258"/>
      <c r="BF5" s="258"/>
      <c r="BG5" s="258"/>
      <c r="BH5" s="258"/>
      <c r="BI5" s="258"/>
      <c r="BJ5" s="258"/>
      <c r="BK5" s="258"/>
      <c r="BL5" s="258"/>
      <c r="BM5" s="258"/>
      <c r="BN5" s="258"/>
      <c r="BO5" s="258"/>
      <c r="BP5" s="258"/>
      <c r="BQ5" s="786" t="s">
        <v>375</v>
      </c>
      <c r="BR5" s="787"/>
      <c r="BS5" s="787"/>
      <c r="BT5" s="787"/>
      <c r="BU5" s="787"/>
      <c r="BV5" s="787"/>
      <c r="BW5" s="787"/>
      <c r="BX5" s="787"/>
      <c r="BY5" s="787"/>
      <c r="BZ5" s="787"/>
      <c r="CA5" s="787"/>
      <c r="CB5" s="787"/>
      <c r="CC5" s="787"/>
      <c r="CD5" s="787"/>
      <c r="CE5" s="787"/>
      <c r="CF5" s="787"/>
      <c r="CG5" s="788"/>
      <c r="CH5" s="763" t="s">
        <v>376</v>
      </c>
      <c r="CI5" s="764"/>
      <c r="CJ5" s="764"/>
      <c r="CK5" s="764"/>
      <c r="CL5" s="765"/>
      <c r="CM5" s="763" t="s">
        <v>377</v>
      </c>
      <c r="CN5" s="764"/>
      <c r="CO5" s="764"/>
      <c r="CP5" s="764"/>
      <c r="CQ5" s="765"/>
      <c r="CR5" s="763" t="s">
        <v>378</v>
      </c>
      <c r="CS5" s="764"/>
      <c r="CT5" s="764"/>
      <c r="CU5" s="764"/>
      <c r="CV5" s="765"/>
      <c r="CW5" s="763" t="s">
        <v>379</v>
      </c>
      <c r="CX5" s="764"/>
      <c r="CY5" s="764"/>
      <c r="CZ5" s="764"/>
      <c r="DA5" s="765"/>
      <c r="DB5" s="763" t="s">
        <v>380</v>
      </c>
      <c r="DC5" s="764"/>
      <c r="DD5" s="764"/>
      <c r="DE5" s="764"/>
      <c r="DF5" s="765"/>
      <c r="DG5" s="769" t="s">
        <v>381</v>
      </c>
      <c r="DH5" s="770"/>
      <c r="DI5" s="770"/>
      <c r="DJ5" s="770"/>
      <c r="DK5" s="771"/>
      <c r="DL5" s="769" t="s">
        <v>382</v>
      </c>
      <c r="DM5" s="770"/>
      <c r="DN5" s="770"/>
      <c r="DO5" s="770"/>
      <c r="DP5" s="771"/>
      <c r="DQ5" s="763" t="s">
        <v>383</v>
      </c>
      <c r="DR5" s="764"/>
      <c r="DS5" s="764"/>
      <c r="DT5" s="764"/>
      <c r="DU5" s="765"/>
      <c r="DV5" s="763" t="s">
        <v>374</v>
      </c>
      <c r="DW5" s="764"/>
      <c r="DX5" s="764"/>
      <c r="DY5" s="764"/>
      <c r="DZ5" s="775"/>
      <c r="EA5" s="255"/>
    </row>
    <row r="6" spans="1:131" s="256" customFormat="1" ht="26.25" customHeight="1" thickBot="1">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c r="A7" s="259">
        <v>1</v>
      </c>
      <c r="B7" s="777" t="s">
        <v>384</v>
      </c>
      <c r="C7" s="778"/>
      <c r="D7" s="778"/>
      <c r="E7" s="778"/>
      <c r="F7" s="778"/>
      <c r="G7" s="778"/>
      <c r="H7" s="778"/>
      <c r="I7" s="778"/>
      <c r="J7" s="778"/>
      <c r="K7" s="778"/>
      <c r="L7" s="778"/>
      <c r="M7" s="778"/>
      <c r="N7" s="778"/>
      <c r="O7" s="778"/>
      <c r="P7" s="779"/>
      <c r="Q7" s="780">
        <v>3396</v>
      </c>
      <c r="R7" s="781"/>
      <c r="S7" s="781"/>
      <c r="T7" s="781"/>
      <c r="U7" s="781"/>
      <c r="V7" s="781">
        <v>3262</v>
      </c>
      <c r="W7" s="781"/>
      <c r="X7" s="781"/>
      <c r="Y7" s="781"/>
      <c r="Z7" s="781"/>
      <c r="AA7" s="781">
        <v>134</v>
      </c>
      <c r="AB7" s="781"/>
      <c r="AC7" s="781"/>
      <c r="AD7" s="781"/>
      <c r="AE7" s="782"/>
      <c r="AF7" s="783">
        <v>110</v>
      </c>
      <c r="AG7" s="784"/>
      <c r="AH7" s="784"/>
      <c r="AI7" s="784"/>
      <c r="AJ7" s="785"/>
      <c r="AK7" s="821" t="s">
        <v>592</v>
      </c>
      <c r="AL7" s="822"/>
      <c r="AM7" s="822"/>
      <c r="AN7" s="822"/>
      <c r="AO7" s="822"/>
      <c r="AP7" s="822">
        <v>4435</v>
      </c>
      <c r="AQ7" s="822"/>
      <c r="AR7" s="822"/>
      <c r="AS7" s="822"/>
      <c r="AT7" s="822"/>
      <c r="AU7" s="823"/>
      <c r="AV7" s="823"/>
      <c r="AW7" s="823"/>
      <c r="AX7" s="823"/>
      <c r="AY7" s="824"/>
      <c r="AZ7" s="253"/>
      <c r="BA7" s="253"/>
      <c r="BB7" s="253"/>
      <c r="BC7" s="253"/>
      <c r="BD7" s="253"/>
      <c r="BE7" s="254"/>
      <c r="BF7" s="254"/>
      <c r="BG7" s="254"/>
      <c r="BH7" s="254"/>
      <c r="BI7" s="254"/>
      <c r="BJ7" s="254"/>
      <c r="BK7" s="254"/>
      <c r="BL7" s="254"/>
      <c r="BM7" s="254"/>
      <c r="BN7" s="254"/>
      <c r="BO7" s="254"/>
      <c r="BP7" s="254"/>
      <c r="BQ7" s="260">
        <v>1</v>
      </c>
      <c r="BR7" s="261"/>
      <c r="BS7" s="825" t="s">
        <v>593</v>
      </c>
      <c r="BT7" s="826"/>
      <c r="BU7" s="826"/>
      <c r="BV7" s="826"/>
      <c r="BW7" s="826"/>
      <c r="BX7" s="826"/>
      <c r="BY7" s="826"/>
      <c r="BZ7" s="826"/>
      <c r="CA7" s="826"/>
      <c r="CB7" s="826"/>
      <c r="CC7" s="826"/>
      <c r="CD7" s="826"/>
      <c r="CE7" s="826"/>
      <c r="CF7" s="826"/>
      <c r="CG7" s="827"/>
      <c r="CH7" s="817">
        <v>-6</v>
      </c>
      <c r="CI7" s="818"/>
      <c r="CJ7" s="818"/>
      <c r="CK7" s="818"/>
      <c r="CL7" s="819"/>
      <c r="CM7" s="817">
        <v>28</v>
      </c>
      <c r="CN7" s="818"/>
      <c r="CO7" s="818"/>
      <c r="CP7" s="818"/>
      <c r="CQ7" s="819"/>
      <c r="CR7" s="817">
        <v>44</v>
      </c>
      <c r="CS7" s="818"/>
      <c r="CT7" s="818"/>
      <c r="CU7" s="818"/>
      <c r="CV7" s="819"/>
      <c r="CW7" s="820" t="s">
        <v>587</v>
      </c>
      <c r="CX7" s="818"/>
      <c r="CY7" s="818"/>
      <c r="CZ7" s="818"/>
      <c r="DA7" s="819"/>
      <c r="DB7" s="817" t="s">
        <v>587</v>
      </c>
      <c r="DC7" s="818"/>
      <c r="DD7" s="818"/>
      <c r="DE7" s="818"/>
      <c r="DF7" s="819"/>
      <c r="DG7" s="817" t="s">
        <v>587</v>
      </c>
      <c r="DH7" s="818"/>
      <c r="DI7" s="818"/>
      <c r="DJ7" s="818"/>
      <c r="DK7" s="819"/>
      <c r="DL7" s="817" t="s">
        <v>587</v>
      </c>
      <c r="DM7" s="818"/>
      <c r="DN7" s="818"/>
      <c r="DO7" s="818"/>
      <c r="DP7" s="819"/>
      <c r="DQ7" s="817" t="s">
        <v>587</v>
      </c>
      <c r="DR7" s="818"/>
      <c r="DS7" s="818"/>
      <c r="DT7" s="818"/>
      <c r="DU7" s="819"/>
      <c r="DV7" s="798"/>
      <c r="DW7" s="799"/>
      <c r="DX7" s="799"/>
      <c r="DY7" s="799"/>
      <c r="DZ7" s="800"/>
      <c r="EA7" s="255"/>
    </row>
    <row r="8" spans="1:131" s="256" customFormat="1" ht="26.25" customHeight="1">
      <c r="A8" s="262">
        <v>2</v>
      </c>
      <c r="B8" s="801" t="s">
        <v>385</v>
      </c>
      <c r="C8" s="802"/>
      <c r="D8" s="802"/>
      <c r="E8" s="802"/>
      <c r="F8" s="802"/>
      <c r="G8" s="802"/>
      <c r="H8" s="802"/>
      <c r="I8" s="802"/>
      <c r="J8" s="802"/>
      <c r="K8" s="802"/>
      <c r="L8" s="802"/>
      <c r="M8" s="802"/>
      <c r="N8" s="802"/>
      <c r="O8" s="802"/>
      <c r="P8" s="803"/>
      <c r="Q8" s="804">
        <v>3</v>
      </c>
      <c r="R8" s="805"/>
      <c r="S8" s="805"/>
      <c r="T8" s="805"/>
      <c r="U8" s="805"/>
      <c r="V8" s="805">
        <v>45</v>
      </c>
      <c r="W8" s="805"/>
      <c r="X8" s="805"/>
      <c r="Y8" s="805"/>
      <c r="Z8" s="805"/>
      <c r="AA8" s="805">
        <v>-42</v>
      </c>
      <c r="AB8" s="805"/>
      <c r="AC8" s="805"/>
      <c r="AD8" s="805"/>
      <c r="AE8" s="806"/>
      <c r="AF8" s="807">
        <v>-42</v>
      </c>
      <c r="AG8" s="808"/>
      <c r="AH8" s="808"/>
      <c r="AI8" s="808"/>
      <c r="AJ8" s="809"/>
      <c r="AK8" s="810" t="s">
        <v>587</v>
      </c>
      <c r="AL8" s="811"/>
      <c r="AM8" s="811"/>
      <c r="AN8" s="811"/>
      <c r="AO8" s="811"/>
      <c r="AP8" s="811">
        <v>3</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594</v>
      </c>
      <c r="BT8" s="815"/>
      <c r="BU8" s="815"/>
      <c r="BV8" s="815"/>
      <c r="BW8" s="815"/>
      <c r="BX8" s="815"/>
      <c r="BY8" s="815"/>
      <c r="BZ8" s="815"/>
      <c r="CA8" s="815"/>
      <c r="CB8" s="815"/>
      <c r="CC8" s="815"/>
      <c r="CD8" s="815"/>
      <c r="CE8" s="815"/>
      <c r="CF8" s="815"/>
      <c r="CG8" s="816"/>
      <c r="CH8" s="828">
        <v>-1</v>
      </c>
      <c r="CI8" s="829"/>
      <c r="CJ8" s="829"/>
      <c r="CK8" s="829"/>
      <c r="CL8" s="830"/>
      <c r="CM8" s="828">
        <v>23</v>
      </c>
      <c r="CN8" s="829"/>
      <c r="CO8" s="829"/>
      <c r="CP8" s="829"/>
      <c r="CQ8" s="830"/>
      <c r="CR8" s="828">
        <v>50</v>
      </c>
      <c r="CS8" s="829"/>
      <c r="CT8" s="829"/>
      <c r="CU8" s="829"/>
      <c r="CV8" s="830"/>
      <c r="CW8" s="828" t="s">
        <v>589</v>
      </c>
      <c r="CX8" s="829"/>
      <c r="CY8" s="829"/>
      <c r="CZ8" s="829"/>
      <c r="DA8" s="830"/>
      <c r="DB8" s="828" t="s">
        <v>589</v>
      </c>
      <c r="DC8" s="829"/>
      <c r="DD8" s="829"/>
      <c r="DE8" s="829"/>
      <c r="DF8" s="830"/>
      <c r="DG8" s="828" t="s">
        <v>587</v>
      </c>
      <c r="DH8" s="829"/>
      <c r="DI8" s="829"/>
      <c r="DJ8" s="829"/>
      <c r="DK8" s="830"/>
      <c r="DL8" s="828" t="s">
        <v>587</v>
      </c>
      <c r="DM8" s="829"/>
      <c r="DN8" s="829"/>
      <c r="DO8" s="829"/>
      <c r="DP8" s="830"/>
      <c r="DQ8" s="828" t="s">
        <v>589</v>
      </c>
      <c r="DR8" s="829"/>
      <c r="DS8" s="829"/>
      <c r="DT8" s="829"/>
      <c r="DU8" s="830"/>
      <c r="DV8" s="831"/>
      <c r="DW8" s="832"/>
      <c r="DX8" s="832"/>
      <c r="DY8" s="832"/>
      <c r="DZ8" s="833"/>
      <c r="EA8" s="255"/>
    </row>
    <row r="9" spans="1:131" s="256" customFormat="1" ht="26.25" customHeight="1">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8"/>
      <c r="CI9" s="829"/>
      <c r="CJ9" s="829"/>
      <c r="CK9" s="829"/>
      <c r="CL9" s="830"/>
      <c r="CM9" s="828"/>
      <c r="CN9" s="829"/>
      <c r="CO9" s="829"/>
      <c r="CP9" s="829"/>
      <c r="CQ9" s="830"/>
      <c r="CR9" s="828"/>
      <c r="CS9" s="829"/>
      <c r="CT9" s="829"/>
      <c r="CU9" s="829"/>
      <c r="CV9" s="830"/>
      <c r="CW9" s="828"/>
      <c r="CX9" s="829"/>
      <c r="CY9" s="829"/>
      <c r="CZ9" s="829"/>
      <c r="DA9" s="830"/>
      <c r="DB9" s="828"/>
      <c r="DC9" s="829"/>
      <c r="DD9" s="829"/>
      <c r="DE9" s="829"/>
      <c r="DF9" s="830"/>
      <c r="DG9" s="828"/>
      <c r="DH9" s="829"/>
      <c r="DI9" s="829"/>
      <c r="DJ9" s="829"/>
      <c r="DK9" s="830"/>
      <c r="DL9" s="828"/>
      <c r="DM9" s="829"/>
      <c r="DN9" s="829"/>
      <c r="DO9" s="829"/>
      <c r="DP9" s="830"/>
      <c r="DQ9" s="828"/>
      <c r="DR9" s="829"/>
      <c r="DS9" s="829"/>
      <c r="DT9" s="829"/>
      <c r="DU9" s="830"/>
      <c r="DV9" s="831"/>
      <c r="DW9" s="832"/>
      <c r="DX9" s="832"/>
      <c r="DY9" s="832"/>
      <c r="DZ9" s="833"/>
      <c r="EA9" s="255"/>
    </row>
    <row r="10" spans="1:131" s="256" customFormat="1" ht="26.25" customHeight="1">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8"/>
      <c r="CI10" s="829"/>
      <c r="CJ10" s="829"/>
      <c r="CK10" s="829"/>
      <c r="CL10" s="830"/>
      <c r="CM10" s="828"/>
      <c r="CN10" s="829"/>
      <c r="CO10" s="829"/>
      <c r="CP10" s="829"/>
      <c r="CQ10" s="830"/>
      <c r="CR10" s="828"/>
      <c r="CS10" s="829"/>
      <c r="CT10" s="829"/>
      <c r="CU10" s="829"/>
      <c r="CV10" s="830"/>
      <c r="CW10" s="828"/>
      <c r="CX10" s="829"/>
      <c r="CY10" s="829"/>
      <c r="CZ10" s="829"/>
      <c r="DA10" s="830"/>
      <c r="DB10" s="828"/>
      <c r="DC10" s="829"/>
      <c r="DD10" s="829"/>
      <c r="DE10" s="829"/>
      <c r="DF10" s="830"/>
      <c r="DG10" s="828"/>
      <c r="DH10" s="829"/>
      <c r="DI10" s="829"/>
      <c r="DJ10" s="829"/>
      <c r="DK10" s="830"/>
      <c r="DL10" s="828"/>
      <c r="DM10" s="829"/>
      <c r="DN10" s="829"/>
      <c r="DO10" s="829"/>
      <c r="DP10" s="830"/>
      <c r="DQ10" s="828"/>
      <c r="DR10" s="829"/>
      <c r="DS10" s="829"/>
      <c r="DT10" s="829"/>
      <c r="DU10" s="830"/>
      <c r="DV10" s="831"/>
      <c r="DW10" s="832"/>
      <c r="DX10" s="832"/>
      <c r="DY10" s="832"/>
      <c r="DZ10" s="833"/>
      <c r="EA10" s="255"/>
    </row>
    <row r="11" spans="1:131" s="256" customFormat="1" ht="26.25" customHeight="1">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8"/>
      <c r="CI11" s="829"/>
      <c r="CJ11" s="829"/>
      <c r="CK11" s="829"/>
      <c r="CL11" s="830"/>
      <c r="CM11" s="828"/>
      <c r="CN11" s="829"/>
      <c r="CO11" s="829"/>
      <c r="CP11" s="829"/>
      <c r="CQ11" s="830"/>
      <c r="CR11" s="828"/>
      <c r="CS11" s="829"/>
      <c r="CT11" s="829"/>
      <c r="CU11" s="829"/>
      <c r="CV11" s="830"/>
      <c r="CW11" s="828"/>
      <c r="CX11" s="829"/>
      <c r="CY11" s="829"/>
      <c r="CZ11" s="829"/>
      <c r="DA11" s="830"/>
      <c r="DB11" s="828"/>
      <c r="DC11" s="829"/>
      <c r="DD11" s="829"/>
      <c r="DE11" s="829"/>
      <c r="DF11" s="830"/>
      <c r="DG11" s="828"/>
      <c r="DH11" s="829"/>
      <c r="DI11" s="829"/>
      <c r="DJ11" s="829"/>
      <c r="DK11" s="830"/>
      <c r="DL11" s="828"/>
      <c r="DM11" s="829"/>
      <c r="DN11" s="829"/>
      <c r="DO11" s="829"/>
      <c r="DP11" s="830"/>
      <c r="DQ11" s="828"/>
      <c r="DR11" s="829"/>
      <c r="DS11" s="829"/>
      <c r="DT11" s="829"/>
      <c r="DU11" s="830"/>
      <c r="DV11" s="831"/>
      <c r="DW11" s="832"/>
      <c r="DX11" s="832"/>
      <c r="DY11" s="832"/>
      <c r="DZ11" s="833"/>
      <c r="EA11" s="255"/>
    </row>
    <row r="12" spans="1:131" s="256" customFormat="1" ht="26.25" customHeight="1">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8"/>
      <c r="CI12" s="829"/>
      <c r="CJ12" s="829"/>
      <c r="CK12" s="829"/>
      <c r="CL12" s="830"/>
      <c r="CM12" s="828"/>
      <c r="CN12" s="829"/>
      <c r="CO12" s="829"/>
      <c r="CP12" s="829"/>
      <c r="CQ12" s="830"/>
      <c r="CR12" s="828"/>
      <c r="CS12" s="829"/>
      <c r="CT12" s="829"/>
      <c r="CU12" s="829"/>
      <c r="CV12" s="830"/>
      <c r="CW12" s="828"/>
      <c r="CX12" s="829"/>
      <c r="CY12" s="829"/>
      <c r="CZ12" s="829"/>
      <c r="DA12" s="830"/>
      <c r="DB12" s="828"/>
      <c r="DC12" s="829"/>
      <c r="DD12" s="829"/>
      <c r="DE12" s="829"/>
      <c r="DF12" s="830"/>
      <c r="DG12" s="828"/>
      <c r="DH12" s="829"/>
      <c r="DI12" s="829"/>
      <c r="DJ12" s="829"/>
      <c r="DK12" s="830"/>
      <c r="DL12" s="828"/>
      <c r="DM12" s="829"/>
      <c r="DN12" s="829"/>
      <c r="DO12" s="829"/>
      <c r="DP12" s="830"/>
      <c r="DQ12" s="828"/>
      <c r="DR12" s="829"/>
      <c r="DS12" s="829"/>
      <c r="DT12" s="829"/>
      <c r="DU12" s="830"/>
      <c r="DV12" s="831"/>
      <c r="DW12" s="832"/>
      <c r="DX12" s="832"/>
      <c r="DY12" s="832"/>
      <c r="DZ12" s="833"/>
      <c r="EA12" s="255"/>
    </row>
    <row r="13" spans="1:131" s="256" customFormat="1" ht="26.25" customHeight="1">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8"/>
      <c r="CI13" s="829"/>
      <c r="CJ13" s="829"/>
      <c r="CK13" s="829"/>
      <c r="CL13" s="830"/>
      <c r="CM13" s="828"/>
      <c r="CN13" s="829"/>
      <c r="CO13" s="829"/>
      <c r="CP13" s="829"/>
      <c r="CQ13" s="830"/>
      <c r="CR13" s="828"/>
      <c r="CS13" s="829"/>
      <c r="CT13" s="829"/>
      <c r="CU13" s="829"/>
      <c r="CV13" s="830"/>
      <c r="CW13" s="828"/>
      <c r="CX13" s="829"/>
      <c r="CY13" s="829"/>
      <c r="CZ13" s="829"/>
      <c r="DA13" s="830"/>
      <c r="DB13" s="828"/>
      <c r="DC13" s="829"/>
      <c r="DD13" s="829"/>
      <c r="DE13" s="829"/>
      <c r="DF13" s="830"/>
      <c r="DG13" s="828"/>
      <c r="DH13" s="829"/>
      <c r="DI13" s="829"/>
      <c r="DJ13" s="829"/>
      <c r="DK13" s="830"/>
      <c r="DL13" s="828"/>
      <c r="DM13" s="829"/>
      <c r="DN13" s="829"/>
      <c r="DO13" s="829"/>
      <c r="DP13" s="830"/>
      <c r="DQ13" s="828"/>
      <c r="DR13" s="829"/>
      <c r="DS13" s="829"/>
      <c r="DT13" s="829"/>
      <c r="DU13" s="830"/>
      <c r="DV13" s="831"/>
      <c r="DW13" s="832"/>
      <c r="DX13" s="832"/>
      <c r="DY13" s="832"/>
      <c r="DZ13" s="833"/>
      <c r="EA13" s="255"/>
    </row>
    <row r="14" spans="1:131" s="256" customFormat="1" ht="26.25" customHeight="1">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8"/>
      <c r="CI14" s="829"/>
      <c r="CJ14" s="829"/>
      <c r="CK14" s="829"/>
      <c r="CL14" s="830"/>
      <c r="CM14" s="828"/>
      <c r="CN14" s="829"/>
      <c r="CO14" s="829"/>
      <c r="CP14" s="829"/>
      <c r="CQ14" s="830"/>
      <c r="CR14" s="828"/>
      <c r="CS14" s="829"/>
      <c r="CT14" s="829"/>
      <c r="CU14" s="829"/>
      <c r="CV14" s="830"/>
      <c r="CW14" s="828"/>
      <c r="CX14" s="829"/>
      <c r="CY14" s="829"/>
      <c r="CZ14" s="829"/>
      <c r="DA14" s="830"/>
      <c r="DB14" s="828"/>
      <c r="DC14" s="829"/>
      <c r="DD14" s="829"/>
      <c r="DE14" s="829"/>
      <c r="DF14" s="830"/>
      <c r="DG14" s="828"/>
      <c r="DH14" s="829"/>
      <c r="DI14" s="829"/>
      <c r="DJ14" s="829"/>
      <c r="DK14" s="830"/>
      <c r="DL14" s="828"/>
      <c r="DM14" s="829"/>
      <c r="DN14" s="829"/>
      <c r="DO14" s="829"/>
      <c r="DP14" s="830"/>
      <c r="DQ14" s="828"/>
      <c r="DR14" s="829"/>
      <c r="DS14" s="829"/>
      <c r="DT14" s="829"/>
      <c r="DU14" s="830"/>
      <c r="DV14" s="831"/>
      <c r="DW14" s="832"/>
      <c r="DX14" s="832"/>
      <c r="DY14" s="832"/>
      <c r="DZ14" s="833"/>
      <c r="EA14" s="255"/>
    </row>
    <row r="15" spans="1:131" s="256" customFormat="1" ht="26.25" customHeight="1">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8"/>
      <c r="CI15" s="829"/>
      <c r="CJ15" s="829"/>
      <c r="CK15" s="829"/>
      <c r="CL15" s="830"/>
      <c r="CM15" s="828"/>
      <c r="CN15" s="829"/>
      <c r="CO15" s="829"/>
      <c r="CP15" s="829"/>
      <c r="CQ15" s="830"/>
      <c r="CR15" s="828"/>
      <c r="CS15" s="829"/>
      <c r="CT15" s="829"/>
      <c r="CU15" s="829"/>
      <c r="CV15" s="830"/>
      <c r="CW15" s="828"/>
      <c r="CX15" s="829"/>
      <c r="CY15" s="829"/>
      <c r="CZ15" s="829"/>
      <c r="DA15" s="830"/>
      <c r="DB15" s="828"/>
      <c r="DC15" s="829"/>
      <c r="DD15" s="829"/>
      <c r="DE15" s="829"/>
      <c r="DF15" s="830"/>
      <c r="DG15" s="828"/>
      <c r="DH15" s="829"/>
      <c r="DI15" s="829"/>
      <c r="DJ15" s="829"/>
      <c r="DK15" s="830"/>
      <c r="DL15" s="828"/>
      <c r="DM15" s="829"/>
      <c r="DN15" s="829"/>
      <c r="DO15" s="829"/>
      <c r="DP15" s="830"/>
      <c r="DQ15" s="828"/>
      <c r="DR15" s="829"/>
      <c r="DS15" s="829"/>
      <c r="DT15" s="829"/>
      <c r="DU15" s="830"/>
      <c r="DV15" s="831"/>
      <c r="DW15" s="832"/>
      <c r="DX15" s="832"/>
      <c r="DY15" s="832"/>
      <c r="DZ15" s="833"/>
      <c r="EA15" s="255"/>
    </row>
    <row r="16" spans="1:131" s="256" customFormat="1" ht="26.25" customHeight="1">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8"/>
      <c r="CI16" s="829"/>
      <c r="CJ16" s="829"/>
      <c r="CK16" s="829"/>
      <c r="CL16" s="830"/>
      <c r="CM16" s="828"/>
      <c r="CN16" s="829"/>
      <c r="CO16" s="829"/>
      <c r="CP16" s="829"/>
      <c r="CQ16" s="830"/>
      <c r="CR16" s="828"/>
      <c r="CS16" s="829"/>
      <c r="CT16" s="829"/>
      <c r="CU16" s="829"/>
      <c r="CV16" s="830"/>
      <c r="CW16" s="828"/>
      <c r="CX16" s="829"/>
      <c r="CY16" s="829"/>
      <c r="CZ16" s="829"/>
      <c r="DA16" s="830"/>
      <c r="DB16" s="828"/>
      <c r="DC16" s="829"/>
      <c r="DD16" s="829"/>
      <c r="DE16" s="829"/>
      <c r="DF16" s="830"/>
      <c r="DG16" s="828"/>
      <c r="DH16" s="829"/>
      <c r="DI16" s="829"/>
      <c r="DJ16" s="829"/>
      <c r="DK16" s="830"/>
      <c r="DL16" s="828"/>
      <c r="DM16" s="829"/>
      <c r="DN16" s="829"/>
      <c r="DO16" s="829"/>
      <c r="DP16" s="830"/>
      <c r="DQ16" s="828"/>
      <c r="DR16" s="829"/>
      <c r="DS16" s="829"/>
      <c r="DT16" s="829"/>
      <c r="DU16" s="830"/>
      <c r="DV16" s="831"/>
      <c r="DW16" s="832"/>
      <c r="DX16" s="832"/>
      <c r="DY16" s="832"/>
      <c r="DZ16" s="833"/>
      <c r="EA16" s="255"/>
    </row>
    <row r="17" spans="1:131" s="256" customFormat="1" ht="26.25" customHeight="1">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8"/>
      <c r="CI17" s="829"/>
      <c r="CJ17" s="829"/>
      <c r="CK17" s="829"/>
      <c r="CL17" s="830"/>
      <c r="CM17" s="828"/>
      <c r="CN17" s="829"/>
      <c r="CO17" s="829"/>
      <c r="CP17" s="829"/>
      <c r="CQ17" s="830"/>
      <c r="CR17" s="828"/>
      <c r="CS17" s="829"/>
      <c r="CT17" s="829"/>
      <c r="CU17" s="829"/>
      <c r="CV17" s="830"/>
      <c r="CW17" s="828"/>
      <c r="CX17" s="829"/>
      <c r="CY17" s="829"/>
      <c r="CZ17" s="829"/>
      <c r="DA17" s="830"/>
      <c r="DB17" s="828"/>
      <c r="DC17" s="829"/>
      <c r="DD17" s="829"/>
      <c r="DE17" s="829"/>
      <c r="DF17" s="830"/>
      <c r="DG17" s="828"/>
      <c r="DH17" s="829"/>
      <c r="DI17" s="829"/>
      <c r="DJ17" s="829"/>
      <c r="DK17" s="830"/>
      <c r="DL17" s="828"/>
      <c r="DM17" s="829"/>
      <c r="DN17" s="829"/>
      <c r="DO17" s="829"/>
      <c r="DP17" s="830"/>
      <c r="DQ17" s="828"/>
      <c r="DR17" s="829"/>
      <c r="DS17" s="829"/>
      <c r="DT17" s="829"/>
      <c r="DU17" s="830"/>
      <c r="DV17" s="831"/>
      <c r="DW17" s="832"/>
      <c r="DX17" s="832"/>
      <c r="DY17" s="832"/>
      <c r="DZ17" s="833"/>
      <c r="EA17" s="255"/>
    </row>
    <row r="18" spans="1:131" s="256" customFormat="1" ht="26.25" customHeight="1">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8"/>
      <c r="CI18" s="829"/>
      <c r="CJ18" s="829"/>
      <c r="CK18" s="829"/>
      <c r="CL18" s="830"/>
      <c r="CM18" s="828"/>
      <c r="CN18" s="829"/>
      <c r="CO18" s="829"/>
      <c r="CP18" s="829"/>
      <c r="CQ18" s="830"/>
      <c r="CR18" s="828"/>
      <c r="CS18" s="829"/>
      <c r="CT18" s="829"/>
      <c r="CU18" s="829"/>
      <c r="CV18" s="830"/>
      <c r="CW18" s="828"/>
      <c r="CX18" s="829"/>
      <c r="CY18" s="829"/>
      <c r="CZ18" s="829"/>
      <c r="DA18" s="830"/>
      <c r="DB18" s="828"/>
      <c r="DC18" s="829"/>
      <c r="DD18" s="829"/>
      <c r="DE18" s="829"/>
      <c r="DF18" s="830"/>
      <c r="DG18" s="828"/>
      <c r="DH18" s="829"/>
      <c r="DI18" s="829"/>
      <c r="DJ18" s="829"/>
      <c r="DK18" s="830"/>
      <c r="DL18" s="828"/>
      <c r="DM18" s="829"/>
      <c r="DN18" s="829"/>
      <c r="DO18" s="829"/>
      <c r="DP18" s="830"/>
      <c r="DQ18" s="828"/>
      <c r="DR18" s="829"/>
      <c r="DS18" s="829"/>
      <c r="DT18" s="829"/>
      <c r="DU18" s="830"/>
      <c r="DV18" s="831"/>
      <c r="DW18" s="832"/>
      <c r="DX18" s="832"/>
      <c r="DY18" s="832"/>
      <c r="DZ18" s="833"/>
      <c r="EA18" s="255"/>
    </row>
    <row r="19" spans="1:131" s="256" customFormat="1" ht="26.25" customHeight="1">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8"/>
      <c r="CI19" s="829"/>
      <c r="CJ19" s="829"/>
      <c r="CK19" s="829"/>
      <c r="CL19" s="830"/>
      <c r="CM19" s="828"/>
      <c r="CN19" s="829"/>
      <c r="CO19" s="829"/>
      <c r="CP19" s="829"/>
      <c r="CQ19" s="830"/>
      <c r="CR19" s="828"/>
      <c r="CS19" s="829"/>
      <c r="CT19" s="829"/>
      <c r="CU19" s="829"/>
      <c r="CV19" s="830"/>
      <c r="CW19" s="828"/>
      <c r="CX19" s="829"/>
      <c r="CY19" s="829"/>
      <c r="CZ19" s="829"/>
      <c r="DA19" s="830"/>
      <c r="DB19" s="828"/>
      <c r="DC19" s="829"/>
      <c r="DD19" s="829"/>
      <c r="DE19" s="829"/>
      <c r="DF19" s="830"/>
      <c r="DG19" s="828"/>
      <c r="DH19" s="829"/>
      <c r="DI19" s="829"/>
      <c r="DJ19" s="829"/>
      <c r="DK19" s="830"/>
      <c r="DL19" s="828"/>
      <c r="DM19" s="829"/>
      <c r="DN19" s="829"/>
      <c r="DO19" s="829"/>
      <c r="DP19" s="830"/>
      <c r="DQ19" s="828"/>
      <c r="DR19" s="829"/>
      <c r="DS19" s="829"/>
      <c r="DT19" s="829"/>
      <c r="DU19" s="830"/>
      <c r="DV19" s="831"/>
      <c r="DW19" s="832"/>
      <c r="DX19" s="832"/>
      <c r="DY19" s="832"/>
      <c r="DZ19" s="833"/>
      <c r="EA19" s="255"/>
    </row>
    <row r="20" spans="1:131" s="256" customFormat="1" ht="26.25" customHeight="1">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8"/>
      <c r="CI20" s="829"/>
      <c r="CJ20" s="829"/>
      <c r="CK20" s="829"/>
      <c r="CL20" s="830"/>
      <c r="CM20" s="828"/>
      <c r="CN20" s="829"/>
      <c r="CO20" s="829"/>
      <c r="CP20" s="829"/>
      <c r="CQ20" s="830"/>
      <c r="CR20" s="828"/>
      <c r="CS20" s="829"/>
      <c r="CT20" s="829"/>
      <c r="CU20" s="829"/>
      <c r="CV20" s="830"/>
      <c r="CW20" s="828"/>
      <c r="CX20" s="829"/>
      <c r="CY20" s="829"/>
      <c r="CZ20" s="829"/>
      <c r="DA20" s="830"/>
      <c r="DB20" s="828"/>
      <c r="DC20" s="829"/>
      <c r="DD20" s="829"/>
      <c r="DE20" s="829"/>
      <c r="DF20" s="830"/>
      <c r="DG20" s="828"/>
      <c r="DH20" s="829"/>
      <c r="DI20" s="829"/>
      <c r="DJ20" s="829"/>
      <c r="DK20" s="830"/>
      <c r="DL20" s="828"/>
      <c r="DM20" s="829"/>
      <c r="DN20" s="829"/>
      <c r="DO20" s="829"/>
      <c r="DP20" s="830"/>
      <c r="DQ20" s="828"/>
      <c r="DR20" s="829"/>
      <c r="DS20" s="829"/>
      <c r="DT20" s="829"/>
      <c r="DU20" s="830"/>
      <c r="DV20" s="831"/>
      <c r="DW20" s="832"/>
      <c r="DX20" s="832"/>
      <c r="DY20" s="832"/>
      <c r="DZ20" s="833"/>
      <c r="EA20" s="255"/>
    </row>
    <row r="21" spans="1:131" s="256" customFormat="1" ht="26.25" customHeight="1" thickBot="1">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8"/>
      <c r="CI21" s="829"/>
      <c r="CJ21" s="829"/>
      <c r="CK21" s="829"/>
      <c r="CL21" s="830"/>
      <c r="CM21" s="828"/>
      <c r="CN21" s="829"/>
      <c r="CO21" s="829"/>
      <c r="CP21" s="829"/>
      <c r="CQ21" s="830"/>
      <c r="CR21" s="828"/>
      <c r="CS21" s="829"/>
      <c r="CT21" s="829"/>
      <c r="CU21" s="829"/>
      <c r="CV21" s="830"/>
      <c r="CW21" s="828"/>
      <c r="CX21" s="829"/>
      <c r="CY21" s="829"/>
      <c r="CZ21" s="829"/>
      <c r="DA21" s="830"/>
      <c r="DB21" s="828"/>
      <c r="DC21" s="829"/>
      <c r="DD21" s="829"/>
      <c r="DE21" s="829"/>
      <c r="DF21" s="830"/>
      <c r="DG21" s="828"/>
      <c r="DH21" s="829"/>
      <c r="DI21" s="829"/>
      <c r="DJ21" s="829"/>
      <c r="DK21" s="830"/>
      <c r="DL21" s="828"/>
      <c r="DM21" s="829"/>
      <c r="DN21" s="829"/>
      <c r="DO21" s="829"/>
      <c r="DP21" s="830"/>
      <c r="DQ21" s="828"/>
      <c r="DR21" s="829"/>
      <c r="DS21" s="829"/>
      <c r="DT21" s="829"/>
      <c r="DU21" s="830"/>
      <c r="DV21" s="831"/>
      <c r="DW21" s="832"/>
      <c r="DX21" s="832"/>
      <c r="DY21" s="832"/>
      <c r="DZ21" s="833"/>
      <c r="EA21" s="255"/>
    </row>
    <row r="22" spans="1:131" s="256" customFormat="1" ht="26.25" customHeight="1">
      <c r="A22" s="262">
        <v>16</v>
      </c>
      <c r="B22" s="801"/>
      <c r="C22" s="802"/>
      <c r="D22" s="802"/>
      <c r="E22" s="802"/>
      <c r="F22" s="802"/>
      <c r="G22" s="802"/>
      <c r="H22" s="802"/>
      <c r="I22" s="802"/>
      <c r="J22" s="802"/>
      <c r="K22" s="802"/>
      <c r="L22" s="802"/>
      <c r="M22" s="802"/>
      <c r="N22" s="802"/>
      <c r="O22" s="802"/>
      <c r="P22" s="803"/>
      <c r="Q22" s="834"/>
      <c r="R22" s="835"/>
      <c r="S22" s="835"/>
      <c r="T22" s="835"/>
      <c r="U22" s="835"/>
      <c r="V22" s="835"/>
      <c r="W22" s="835"/>
      <c r="X22" s="835"/>
      <c r="Y22" s="835"/>
      <c r="Z22" s="835"/>
      <c r="AA22" s="835"/>
      <c r="AB22" s="835"/>
      <c r="AC22" s="835"/>
      <c r="AD22" s="835"/>
      <c r="AE22" s="836"/>
      <c r="AF22" s="807"/>
      <c r="AG22" s="808"/>
      <c r="AH22" s="808"/>
      <c r="AI22" s="808"/>
      <c r="AJ22" s="809"/>
      <c r="AK22" s="849"/>
      <c r="AL22" s="850"/>
      <c r="AM22" s="850"/>
      <c r="AN22" s="850"/>
      <c r="AO22" s="850"/>
      <c r="AP22" s="850"/>
      <c r="AQ22" s="850"/>
      <c r="AR22" s="850"/>
      <c r="AS22" s="850"/>
      <c r="AT22" s="850"/>
      <c r="AU22" s="851"/>
      <c r="AV22" s="851"/>
      <c r="AW22" s="851"/>
      <c r="AX22" s="851"/>
      <c r="AY22" s="852"/>
      <c r="AZ22" s="853" t="s">
        <v>386</v>
      </c>
      <c r="BA22" s="853"/>
      <c r="BB22" s="853"/>
      <c r="BC22" s="853"/>
      <c r="BD22" s="854"/>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8"/>
      <c r="CI22" s="829"/>
      <c r="CJ22" s="829"/>
      <c r="CK22" s="829"/>
      <c r="CL22" s="830"/>
      <c r="CM22" s="828"/>
      <c r="CN22" s="829"/>
      <c r="CO22" s="829"/>
      <c r="CP22" s="829"/>
      <c r="CQ22" s="830"/>
      <c r="CR22" s="828"/>
      <c r="CS22" s="829"/>
      <c r="CT22" s="829"/>
      <c r="CU22" s="829"/>
      <c r="CV22" s="830"/>
      <c r="CW22" s="828"/>
      <c r="CX22" s="829"/>
      <c r="CY22" s="829"/>
      <c r="CZ22" s="829"/>
      <c r="DA22" s="830"/>
      <c r="DB22" s="828"/>
      <c r="DC22" s="829"/>
      <c r="DD22" s="829"/>
      <c r="DE22" s="829"/>
      <c r="DF22" s="830"/>
      <c r="DG22" s="828"/>
      <c r="DH22" s="829"/>
      <c r="DI22" s="829"/>
      <c r="DJ22" s="829"/>
      <c r="DK22" s="830"/>
      <c r="DL22" s="828"/>
      <c r="DM22" s="829"/>
      <c r="DN22" s="829"/>
      <c r="DO22" s="829"/>
      <c r="DP22" s="830"/>
      <c r="DQ22" s="828"/>
      <c r="DR22" s="829"/>
      <c r="DS22" s="829"/>
      <c r="DT22" s="829"/>
      <c r="DU22" s="830"/>
      <c r="DV22" s="831"/>
      <c r="DW22" s="832"/>
      <c r="DX22" s="832"/>
      <c r="DY22" s="832"/>
      <c r="DZ22" s="833"/>
      <c r="EA22" s="255"/>
    </row>
    <row r="23" spans="1:131" s="256" customFormat="1" ht="26.25" customHeight="1" thickBot="1">
      <c r="A23" s="265" t="s">
        <v>387</v>
      </c>
      <c r="B23" s="837" t="s">
        <v>388</v>
      </c>
      <c r="C23" s="838"/>
      <c r="D23" s="838"/>
      <c r="E23" s="838"/>
      <c r="F23" s="838"/>
      <c r="G23" s="838"/>
      <c r="H23" s="838"/>
      <c r="I23" s="838"/>
      <c r="J23" s="838"/>
      <c r="K23" s="838"/>
      <c r="L23" s="838"/>
      <c r="M23" s="838"/>
      <c r="N23" s="838"/>
      <c r="O23" s="838"/>
      <c r="P23" s="839"/>
      <c r="Q23" s="840">
        <v>3399</v>
      </c>
      <c r="R23" s="841"/>
      <c r="S23" s="841"/>
      <c r="T23" s="841"/>
      <c r="U23" s="841"/>
      <c r="V23" s="841">
        <v>3307</v>
      </c>
      <c r="W23" s="841"/>
      <c r="X23" s="841"/>
      <c r="Y23" s="841"/>
      <c r="Z23" s="841"/>
      <c r="AA23" s="841">
        <v>92</v>
      </c>
      <c r="AB23" s="841"/>
      <c r="AC23" s="841"/>
      <c r="AD23" s="841"/>
      <c r="AE23" s="842"/>
      <c r="AF23" s="843">
        <v>68</v>
      </c>
      <c r="AG23" s="841"/>
      <c r="AH23" s="841"/>
      <c r="AI23" s="841"/>
      <c r="AJ23" s="844"/>
      <c r="AK23" s="845"/>
      <c r="AL23" s="846"/>
      <c r="AM23" s="846"/>
      <c r="AN23" s="846"/>
      <c r="AO23" s="846"/>
      <c r="AP23" s="841">
        <v>4438</v>
      </c>
      <c r="AQ23" s="841"/>
      <c r="AR23" s="841"/>
      <c r="AS23" s="841"/>
      <c r="AT23" s="841"/>
      <c r="AU23" s="847"/>
      <c r="AV23" s="847"/>
      <c r="AW23" s="847"/>
      <c r="AX23" s="847"/>
      <c r="AY23" s="848"/>
      <c r="AZ23" s="856" t="s">
        <v>223</v>
      </c>
      <c r="BA23" s="857"/>
      <c r="BB23" s="857"/>
      <c r="BC23" s="857"/>
      <c r="BD23" s="858"/>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8"/>
      <c r="CI23" s="829"/>
      <c r="CJ23" s="829"/>
      <c r="CK23" s="829"/>
      <c r="CL23" s="830"/>
      <c r="CM23" s="828"/>
      <c r="CN23" s="829"/>
      <c r="CO23" s="829"/>
      <c r="CP23" s="829"/>
      <c r="CQ23" s="830"/>
      <c r="CR23" s="828"/>
      <c r="CS23" s="829"/>
      <c r="CT23" s="829"/>
      <c r="CU23" s="829"/>
      <c r="CV23" s="830"/>
      <c r="CW23" s="828"/>
      <c r="CX23" s="829"/>
      <c r="CY23" s="829"/>
      <c r="CZ23" s="829"/>
      <c r="DA23" s="830"/>
      <c r="DB23" s="828"/>
      <c r="DC23" s="829"/>
      <c r="DD23" s="829"/>
      <c r="DE23" s="829"/>
      <c r="DF23" s="830"/>
      <c r="DG23" s="828"/>
      <c r="DH23" s="829"/>
      <c r="DI23" s="829"/>
      <c r="DJ23" s="829"/>
      <c r="DK23" s="830"/>
      <c r="DL23" s="828"/>
      <c r="DM23" s="829"/>
      <c r="DN23" s="829"/>
      <c r="DO23" s="829"/>
      <c r="DP23" s="830"/>
      <c r="DQ23" s="828"/>
      <c r="DR23" s="829"/>
      <c r="DS23" s="829"/>
      <c r="DT23" s="829"/>
      <c r="DU23" s="830"/>
      <c r="DV23" s="831"/>
      <c r="DW23" s="832"/>
      <c r="DX23" s="832"/>
      <c r="DY23" s="832"/>
      <c r="DZ23" s="833"/>
      <c r="EA23" s="255"/>
    </row>
    <row r="24" spans="1:131" s="256" customFormat="1" ht="26.25" customHeight="1">
      <c r="A24" s="855" t="s">
        <v>389</v>
      </c>
      <c r="B24" s="855"/>
      <c r="C24" s="855"/>
      <c r="D24" s="855"/>
      <c r="E24" s="855"/>
      <c r="F24" s="855"/>
      <c r="G24" s="855"/>
      <c r="H24" s="855"/>
      <c r="I24" s="855"/>
      <c r="J24" s="855"/>
      <c r="K24" s="855"/>
      <c r="L24" s="855"/>
      <c r="M24" s="855"/>
      <c r="N24" s="855"/>
      <c r="O24" s="855"/>
      <c r="P24" s="855"/>
      <c r="Q24" s="855"/>
      <c r="R24" s="855"/>
      <c r="S24" s="855"/>
      <c r="T24" s="855"/>
      <c r="U24" s="855"/>
      <c r="V24" s="855"/>
      <c r="W24" s="855"/>
      <c r="X24" s="855"/>
      <c r="Y24" s="855"/>
      <c r="Z24" s="855"/>
      <c r="AA24" s="855"/>
      <c r="AB24" s="855"/>
      <c r="AC24" s="855"/>
      <c r="AD24" s="855"/>
      <c r="AE24" s="855"/>
      <c r="AF24" s="855"/>
      <c r="AG24" s="855"/>
      <c r="AH24" s="855"/>
      <c r="AI24" s="855"/>
      <c r="AJ24" s="855"/>
      <c r="AK24" s="855"/>
      <c r="AL24" s="855"/>
      <c r="AM24" s="855"/>
      <c r="AN24" s="855"/>
      <c r="AO24" s="855"/>
      <c r="AP24" s="855"/>
      <c r="AQ24" s="855"/>
      <c r="AR24" s="855"/>
      <c r="AS24" s="855"/>
      <c r="AT24" s="855"/>
      <c r="AU24" s="855"/>
      <c r="AV24" s="855"/>
      <c r="AW24" s="855"/>
      <c r="AX24" s="855"/>
      <c r="AY24" s="855"/>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8"/>
      <c r="CI24" s="829"/>
      <c r="CJ24" s="829"/>
      <c r="CK24" s="829"/>
      <c r="CL24" s="830"/>
      <c r="CM24" s="828"/>
      <c r="CN24" s="829"/>
      <c r="CO24" s="829"/>
      <c r="CP24" s="829"/>
      <c r="CQ24" s="830"/>
      <c r="CR24" s="828"/>
      <c r="CS24" s="829"/>
      <c r="CT24" s="829"/>
      <c r="CU24" s="829"/>
      <c r="CV24" s="830"/>
      <c r="CW24" s="828"/>
      <c r="CX24" s="829"/>
      <c r="CY24" s="829"/>
      <c r="CZ24" s="829"/>
      <c r="DA24" s="830"/>
      <c r="DB24" s="828"/>
      <c r="DC24" s="829"/>
      <c r="DD24" s="829"/>
      <c r="DE24" s="829"/>
      <c r="DF24" s="830"/>
      <c r="DG24" s="828"/>
      <c r="DH24" s="829"/>
      <c r="DI24" s="829"/>
      <c r="DJ24" s="829"/>
      <c r="DK24" s="830"/>
      <c r="DL24" s="828"/>
      <c r="DM24" s="829"/>
      <c r="DN24" s="829"/>
      <c r="DO24" s="829"/>
      <c r="DP24" s="830"/>
      <c r="DQ24" s="828"/>
      <c r="DR24" s="829"/>
      <c r="DS24" s="829"/>
      <c r="DT24" s="829"/>
      <c r="DU24" s="830"/>
      <c r="DV24" s="831"/>
      <c r="DW24" s="832"/>
      <c r="DX24" s="832"/>
      <c r="DY24" s="832"/>
      <c r="DZ24" s="833"/>
      <c r="EA24" s="255"/>
    </row>
    <row r="25" spans="1:131" s="248" customFormat="1" ht="26.25" customHeight="1" thickBot="1">
      <c r="A25" s="795" t="s">
        <v>390</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8"/>
      <c r="CI25" s="829"/>
      <c r="CJ25" s="829"/>
      <c r="CK25" s="829"/>
      <c r="CL25" s="830"/>
      <c r="CM25" s="828"/>
      <c r="CN25" s="829"/>
      <c r="CO25" s="829"/>
      <c r="CP25" s="829"/>
      <c r="CQ25" s="830"/>
      <c r="CR25" s="828"/>
      <c r="CS25" s="829"/>
      <c r="CT25" s="829"/>
      <c r="CU25" s="829"/>
      <c r="CV25" s="830"/>
      <c r="CW25" s="828"/>
      <c r="CX25" s="829"/>
      <c r="CY25" s="829"/>
      <c r="CZ25" s="829"/>
      <c r="DA25" s="830"/>
      <c r="DB25" s="828"/>
      <c r="DC25" s="829"/>
      <c r="DD25" s="829"/>
      <c r="DE25" s="829"/>
      <c r="DF25" s="830"/>
      <c r="DG25" s="828"/>
      <c r="DH25" s="829"/>
      <c r="DI25" s="829"/>
      <c r="DJ25" s="829"/>
      <c r="DK25" s="830"/>
      <c r="DL25" s="828"/>
      <c r="DM25" s="829"/>
      <c r="DN25" s="829"/>
      <c r="DO25" s="829"/>
      <c r="DP25" s="830"/>
      <c r="DQ25" s="828"/>
      <c r="DR25" s="829"/>
      <c r="DS25" s="829"/>
      <c r="DT25" s="829"/>
      <c r="DU25" s="830"/>
      <c r="DV25" s="831"/>
      <c r="DW25" s="832"/>
      <c r="DX25" s="832"/>
      <c r="DY25" s="832"/>
      <c r="DZ25" s="833"/>
      <c r="EA25" s="247"/>
    </row>
    <row r="26" spans="1:131" s="248" customFormat="1" ht="26.25" customHeight="1">
      <c r="A26" s="786" t="s">
        <v>367</v>
      </c>
      <c r="B26" s="787"/>
      <c r="C26" s="787"/>
      <c r="D26" s="787"/>
      <c r="E26" s="787"/>
      <c r="F26" s="787"/>
      <c r="G26" s="787"/>
      <c r="H26" s="787"/>
      <c r="I26" s="787"/>
      <c r="J26" s="787"/>
      <c r="K26" s="787"/>
      <c r="L26" s="787"/>
      <c r="M26" s="787"/>
      <c r="N26" s="787"/>
      <c r="O26" s="787"/>
      <c r="P26" s="788"/>
      <c r="Q26" s="763" t="s">
        <v>391</v>
      </c>
      <c r="R26" s="764"/>
      <c r="S26" s="764"/>
      <c r="T26" s="764"/>
      <c r="U26" s="765"/>
      <c r="V26" s="763" t="s">
        <v>392</v>
      </c>
      <c r="W26" s="764"/>
      <c r="X26" s="764"/>
      <c r="Y26" s="764"/>
      <c r="Z26" s="765"/>
      <c r="AA26" s="763" t="s">
        <v>393</v>
      </c>
      <c r="AB26" s="764"/>
      <c r="AC26" s="764"/>
      <c r="AD26" s="764"/>
      <c r="AE26" s="764"/>
      <c r="AF26" s="859" t="s">
        <v>394</v>
      </c>
      <c r="AG26" s="860"/>
      <c r="AH26" s="860"/>
      <c r="AI26" s="860"/>
      <c r="AJ26" s="861"/>
      <c r="AK26" s="764" t="s">
        <v>395</v>
      </c>
      <c r="AL26" s="764"/>
      <c r="AM26" s="764"/>
      <c r="AN26" s="764"/>
      <c r="AO26" s="765"/>
      <c r="AP26" s="763" t="s">
        <v>396</v>
      </c>
      <c r="AQ26" s="764"/>
      <c r="AR26" s="764"/>
      <c r="AS26" s="764"/>
      <c r="AT26" s="765"/>
      <c r="AU26" s="763" t="s">
        <v>397</v>
      </c>
      <c r="AV26" s="764"/>
      <c r="AW26" s="764"/>
      <c r="AX26" s="764"/>
      <c r="AY26" s="765"/>
      <c r="AZ26" s="763" t="s">
        <v>398</v>
      </c>
      <c r="BA26" s="764"/>
      <c r="BB26" s="764"/>
      <c r="BC26" s="764"/>
      <c r="BD26" s="765"/>
      <c r="BE26" s="763" t="s">
        <v>374</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8"/>
      <c r="CI26" s="829"/>
      <c r="CJ26" s="829"/>
      <c r="CK26" s="829"/>
      <c r="CL26" s="830"/>
      <c r="CM26" s="828"/>
      <c r="CN26" s="829"/>
      <c r="CO26" s="829"/>
      <c r="CP26" s="829"/>
      <c r="CQ26" s="830"/>
      <c r="CR26" s="828"/>
      <c r="CS26" s="829"/>
      <c r="CT26" s="829"/>
      <c r="CU26" s="829"/>
      <c r="CV26" s="830"/>
      <c r="CW26" s="828"/>
      <c r="CX26" s="829"/>
      <c r="CY26" s="829"/>
      <c r="CZ26" s="829"/>
      <c r="DA26" s="830"/>
      <c r="DB26" s="828"/>
      <c r="DC26" s="829"/>
      <c r="DD26" s="829"/>
      <c r="DE26" s="829"/>
      <c r="DF26" s="830"/>
      <c r="DG26" s="828"/>
      <c r="DH26" s="829"/>
      <c r="DI26" s="829"/>
      <c r="DJ26" s="829"/>
      <c r="DK26" s="830"/>
      <c r="DL26" s="828"/>
      <c r="DM26" s="829"/>
      <c r="DN26" s="829"/>
      <c r="DO26" s="829"/>
      <c r="DP26" s="830"/>
      <c r="DQ26" s="828"/>
      <c r="DR26" s="829"/>
      <c r="DS26" s="829"/>
      <c r="DT26" s="829"/>
      <c r="DU26" s="830"/>
      <c r="DV26" s="831"/>
      <c r="DW26" s="832"/>
      <c r="DX26" s="832"/>
      <c r="DY26" s="832"/>
      <c r="DZ26" s="833"/>
      <c r="EA26" s="247"/>
    </row>
    <row r="27" spans="1:131" s="248" customFormat="1" ht="26.25" customHeight="1" thickBot="1">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2"/>
      <c r="AG27" s="863"/>
      <c r="AH27" s="863"/>
      <c r="AI27" s="863"/>
      <c r="AJ27" s="864"/>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8"/>
      <c r="CI27" s="829"/>
      <c r="CJ27" s="829"/>
      <c r="CK27" s="829"/>
      <c r="CL27" s="830"/>
      <c r="CM27" s="828"/>
      <c r="CN27" s="829"/>
      <c r="CO27" s="829"/>
      <c r="CP27" s="829"/>
      <c r="CQ27" s="830"/>
      <c r="CR27" s="828"/>
      <c r="CS27" s="829"/>
      <c r="CT27" s="829"/>
      <c r="CU27" s="829"/>
      <c r="CV27" s="830"/>
      <c r="CW27" s="828"/>
      <c r="CX27" s="829"/>
      <c r="CY27" s="829"/>
      <c r="CZ27" s="829"/>
      <c r="DA27" s="830"/>
      <c r="DB27" s="828"/>
      <c r="DC27" s="829"/>
      <c r="DD27" s="829"/>
      <c r="DE27" s="829"/>
      <c r="DF27" s="830"/>
      <c r="DG27" s="828"/>
      <c r="DH27" s="829"/>
      <c r="DI27" s="829"/>
      <c r="DJ27" s="829"/>
      <c r="DK27" s="830"/>
      <c r="DL27" s="828"/>
      <c r="DM27" s="829"/>
      <c r="DN27" s="829"/>
      <c r="DO27" s="829"/>
      <c r="DP27" s="830"/>
      <c r="DQ27" s="828"/>
      <c r="DR27" s="829"/>
      <c r="DS27" s="829"/>
      <c r="DT27" s="829"/>
      <c r="DU27" s="830"/>
      <c r="DV27" s="831"/>
      <c r="DW27" s="832"/>
      <c r="DX27" s="832"/>
      <c r="DY27" s="832"/>
      <c r="DZ27" s="833"/>
      <c r="EA27" s="247"/>
    </row>
    <row r="28" spans="1:131" s="248" customFormat="1" ht="26.25" customHeight="1" thickTop="1">
      <c r="A28" s="267">
        <v>1</v>
      </c>
      <c r="B28" s="777" t="s">
        <v>399</v>
      </c>
      <c r="C28" s="778"/>
      <c r="D28" s="778"/>
      <c r="E28" s="778"/>
      <c r="F28" s="778"/>
      <c r="G28" s="778"/>
      <c r="H28" s="778"/>
      <c r="I28" s="778"/>
      <c r="J28" s="778"/>
      <c r="K28" s="778"/>
      <c r="L28" s="778"/>
      <c r="M28" s="778"/>
      <c r="N28" s="778"/>
      <c r="O28" s="778"/>
      <c r="P28" s="779"/>
      <c r="Q28" s="870">
        <v>623</v>
      </c>
      <c r="R28" s="871"/>
      <c r="S28" s="871"/>
      <c r="T28" s="871"/>
      <c r="U28" s="871"/>
      <c r="V28" s="871">
        <v>586</v>
      </c>
      <c r="W28" s="871"/>
      <c r="X28" s="871"/>
      <c r="Y28" s="871"/>
      <c r="Z28" s="871"/>
      <c r="AA28" s="871">
        <v>37</v>
      </c>
      <c r="AB28" s="871"/>
      <c r="AC28" s="871"/>
      <c r="AD28" s="871"/>
      <c r="AE28" s="872"/>
      <c r="AF28" s="873">
        <v>37</v>
      </c>
      <c r="AG28" s="871"/>
      <c r="AH28" s="871"/>
      <c r="AI28" s="871"/>
      <c r="AJ28" s="874"/>
      <c r="AK28" s="875">
        <v>64</v>
      </c>
      <c r="AL28" s="865"/>
      <c r="AM28" s="865"/>
      <c r="AN28" s="865"/>
      <c r="AO28" s="865"/>
      <c r="AP28" s="865" t="s">
        <v>587</v>
      </c>
      <c r="AQ28" s="865"/>
      <c r="AR28" s="865"/>
      <c r="AS28" s="865"/>
      <c r="AT28" s="865"/>
      <c r="AU28" s="865" t="s">
        <v>587</v>
      </c>
      <c r="AV28" s="865"/>
      <c r="AW28" s="865"/>
      <c r="AX28" s="865"/>
      <c r="AY28" s="865"/>
      <c r="AZ28" s="866" t="s">
        <v>590</v>
      </c>
      <c r="BA28" s="867"/>
      <c r="BB28" s="867"/>
      <c r="BC28" s="867"/>
      <c r="BD28" s="867"/>
      <c r="BE28" s="868"/>
      <c r="BF28" s="868"/>
      <c r="BG28" s="868"/>
      <c r="BH28" s="868"/>
      <c r="BI28" s="869"/>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8"/>
      <c r="CI28" s="829"/>
      <c r="CJ28" s="829"/>
      <c r="CK28" s="829"/>
      <c r="CL28" s="830"/>
      <c r="CM28" s="828"/>
      <c r="CN28" s="829"/>
      <c r="CO28" s="829"/>
      <c r="CP28" s="829"/>
      <c r="CQ28" s="830"/>
      <c r="CR28" s="828"/>
      <c r="CS28" s="829"/>
      <c r="CT28" s="829"/>
      <c r="CU28" s="829"/>
      <c r="CV28" s="830"/>
      <c r="CW28" s="828"/>
      <c r="CX28" s="829"/>
      <c r="CY28" s="829"/>
      <c r="CZ28" s="829"/>
      <c r="DA28" s="830"/>
      <c r="DB28" s="828"/>
      <c r="DC28" s="829"/>
      <c r="DD28" s="829"/>
      <c r="DE28" s="829"/>
      <c r="DF28" s="830"/>
      <c r="DG28" s="828"/>
      <c r="DH28" s="829"/>
      <c r="DI28" s="829"/>
      <c r="DJ28" s="829"/>
      <c r="DK28" s="830"/>
      <c r="DL28" s="828"/>
      <c r="DM28" s="829"/>
      <c r="DN28" s="829"/>
      <c r="DO28" s="829"/>
      <c r="DP28" s="830"/>
      <c r="DQ28" s="828"/>
      <c r="DR28" s="829"/>
      <c r="DS28" s="829"/>
      <c r="DT28" s="829"/>
      <c r="DU28" s="830"/>
      <c r="DV28" s="831"/>
      <c r="DW28" s="832"/>
      <c r="DX28" s="832"/>
      <c r="DY28" s="832"/>
      <c r="DZ28" s="833"/>
      <c r="EA28" s="247"/>
    </row>
    <row r="29" spans="1:131" s="248" customFormat="1" ht="26.25" customHeight="1">
      <c r="A29" s="267">
        <v>2</v>
      </c>
      <c r="B29" s="801" t="s">
        <v>400</v>
      </c>
      <c r="C29" s="802"/>
      <c r="D29" s="802"/>
      <c r="E29" s="802"/>
      <c r="F29" s="802"/>
      <c r="G29" s="802"/>
      <c r="H29" s="802"/>
      <c r="I29" s="802"/>
      <c r="J29" s="802"/>
      <c r="K29" s="802"/>
      <c r="L29" s="802"/>
      <c r="M29" s="802"/>
      <c r="N29" s="802"/>
      <c r="O29" s="802"/>
      <c r="P29" s="803"/>
      <c r="Q29" s="804">
        <v>309</v>
      </c>
      <c r="R29" s="805"/>
      <c r="S29" s="805"/>
      <c r="T29" s="805"/>
      <c r="U29" s="805"/>
      <c r="V29" s="805">
        <v>307</v>
      </c>
      <c r="W29" s="805"/>
      <c r="X29" s="805"/>
      <c r="Y29" s="805"/>
      <c r="Z29" s="805"/>
      <c r="AA29" s="805">
        <v>2</v>
      </c>
      <c r="AB29" s="805"/>
      <c r="AC29" s="805"/>
      <c r="AD29" s="805"/>
      <c r="AE29" s="806"/>
      <c r="AF29" s="807">
        <v>2</v>
      </c>
      <c r="AG29" s="808"/>
      <c r="AH29" s="808"/>
      <c r="AI29" s="808"/>
      <c r="AJ29" s="809"/>
      <c r="AK29" s="878">
        <v>93</v>
      </c>
      <c r="AL29" s="879"/>
      <c r="AM29" s="879"/>
      <c r="AN29" s="879"/>
      <c r="AO29" s="879"/>
      <c r="AP29" s="879">
        <v>224</v>
      </c>
      <c r="AQ29" s="879"/>
      <c r="AR29" s="879"/>
      <c r="AS29" s="879"/>
      <c r="AT29" s="879"/>
      <c r="AU29" s="879">
        <v>70</v>
      </c>
      <c r="AV29" s="879"/>
      <c r="AW29" s="879"/>
      <c r="AX29" s="879"/>
      <c r="AY29" s="879"/>
      <c r="AZ29" s="880" t="s">
        <v>587</v>
      </c>
      <c r="BA29" s="880"/>
      <c r="BB29" s="880"/>
      <c r="BC29" s="880"/>
      <c r="BD29" s="880"/>
      <c r="BE29" s="876"/>
      <c r="BF29" s="876"/>
      <c r="BG29" s="876"/>
      <c r="BH29" s="876"/>
      <c r="BI29" s="877"/>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8"/>
      <c r="CI29" s="829"/>
      <c r="CJ29" s="829"/>
      <c r="CK29" s="829"/>
      <c r="CL29" s="830"/>
      <c r="CM29" s="828"/>
      <c r="CN29" s="829"/>
      <c r="CO29" s="829"/>
      <c r="CP29" s="829"/>
      <c r="CQ29" s="830"/>
      <c r="CR29" s="828"/>
      <c r="CS29" s="829"/>
      <c r="CT29" s="829"/>
      <c r="CU29" s="829"/>
      <c r="CV29" s="830"/>
      <c r="CW29" s="828"/>
      <c r="CX29" s="829"/>
      <c r="CY29" s="829"/>
      <c r="CZ29" s="829"/>
      <c r="DA29" s="830"/>
      <c r="DB29" s="828"/>
      <c r="DC29" s="829"/>
      <c r="DD29" s="829"/>
      <c r="DE29" s="829"/>
      <c r="DF29" s="830"/>
      <c r="DG29" s="828"/>
      <c r="DH29" s="829"/>
      <c r="DI29" s="829"/>
      <c r="DJ29" s="829"/>
      <c r="DK29" s="830"/>
      <c r="DL29" s="828"/>
      <c r="DM29" s="829"/>
      <c r="DN29" s="829"/>
      <c r="DO29" s="829"/>
      <c r="DP29" s="830"/>
      <c r="DQ29" s="828"/>
      <c r="DR29" s="829"/>
      <c r="DS29" s="829"/>
      <c r="DT29" s="829"/>
      <c r="DU29" s="830"/>
      <c r="DV29" s="831"/>
      <c r="DW29" s="832"/>
      <c r="DX29" s="832"/>
      <c r="DY29" s="832"/>
      <c r="DZ29" s="833"/>
      <c r="EA29" s="247"/>
    </row>
    <row r="30" spans="1:131" s="248" customFormat="1" ht="26.25" customHeight="1">
      <c r="A30" s="267">
        <v>3</v>
      </c>
      <c r="B30" s="801" t="s">
        <v>401</v>
      </c>
      <c r="C30" s="802"/>
      <c r="D30" s="802"/>
      <c r="E30" s="802"/>
      <c r="F30" s="802"/>
      <c r="G30" s="802"/>
      <c r="H30" s="802"/>
      <c r="I30" s="802"/>
      <c r="J30" s="802"/>
      <c r="K30" s="802"/>
      <c r="L30" s="802"/>
      <c r="M30" s="802"/>
      <c r="N30" s="802"/>
      <c r="O30" s="802"/>
      <c r="P30" s="803"/>
      <c r="Q30" s="804">
        <v>749</v>
      </c>
      <c r="R30" s="805"/>
      <c r="S30" s="805"/>
      <c r="T30" s="805"/>
      <c r="U30" s="805"/>
      <c r="V30" s="805">
        <v>728</v>
      </c>
      <c r="W30" s="805"/>
      <c r="X30" s="805"/>
      <c r="Y30" s="805"/>
      <c r="Z30" s="805"/>
      <c r="AA30" s="805">
        <v>20</v>
      </c>
      <c r="AB30" s="805"/>
      <c r="AC30" s="805"/>
      <c r="AD30" s="805"/>
      <c r="AE30" s="806"/>
      <c r="AF30" s="807">
        <v>20</v>
      </c>
      <c r="AG30" s="808"/>
      <c r="AH30" s="808"/>
      <c r="AI30" s="808"/>
      <c r="AJ30" s="809"/>
      <c r="AK30" s="878">
        <v>118</v>
      </c>
      <c r="AL30" s="879"/>
      <c r="AM30" s="879"/>
      <c r="AN30" s="879"/>
      <c r="AO30" s="879"/>
      <c r="AP30" s="879" t="s">
        <v>587</v>
      </c>
      <c r="AQ30" s="879"/>
      <c r="AR30" s="879"/>
      <c r="AS30" s="879"/>
      <c r="AT30" s="879"/>
      <c r="AU30" s="879" t="s">
        <v>587</v>
      </c>
      <c r="AV30" s="879"/>
      <c r="AW30" s="879"/>
      <c r="AX30" s="879"/>
      <c r="AY30" s="879"/>
      <c r="AZ30" s="880" t="s">
        <v>587</v>
      </c>
      <c r="BA30" s="880"/>
      <c r="BB30" s="880"/>
      <c r="BC30" s="880"/>
      <c r="BD30" s="880"/>
      <c r="BE30" s="876"/>
      <c r="BF30" s="876"/>
      <c r="BG30" s="876"/>
      <c r="BH30" s="876"/>
      <c r="BI30" s="877"/>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8"/>
      <c r="CI30" s="829"/>
      <c r="CJ30" s="829"/>
      <c r="CK30" s="829"/>
      <c r="CL30" s="830"/>
      <c r="CM30" s="828"/>
      <c r="CN30" s="829"/>
      <c r="CO30" s="829"/>
      <c r="CP30" s="829"/>
      <c r="CQ30" s="830"/>
      <c r="CR30" s="828"/>
      <c r="CS30" s="829"/>
      <c r="CT30" s="829"/>
      <c r="CU30" s="829"/>
      <c r="CV30" s="830"/>
      <c r="CW30" s="828"/>
      <c r="CX30" s="829"/>
      <c r="CY30" s="829"/>
      <c r="CZ30" s="829"/>
      <c r="DA30" s="830"/>
      <c r="DB30" s="828"/>
      <c r="DC30" s="829"/>
      <c r="DD30" s="829"/>
      <c r="DE30" s="829"/>
      <c r="DF30" s="830"/>
      <c r="DG30" s="828"/>
      <c r="DH30" s="829"/>
      <c r="DI30" s="829"/>
      <c r="DJ30" s="829"/>
      <c r="DK30" s="830"/>
      <c r="DL30" s="828"/>
      <c r="DM30" s="829"/>
      <c r="DN30" s="829"/>
      <c r="DO30" s="829"/>
      <c r="DP30" s="830"/>
      <c r="DQ30" s="828"/>
      <c r="DR30" s="829"/>
      <c r="DS30" s="829"/>
      <c r="DT30" s="829"/>
      <c r="DU30" s="830"/>
      <c r="DV30" s="831"/>
      <c r="DW30" s="832"/>
      <c r="DX30" s="832"/>
      <c r="DY30" s="832"/>
      <c r="DZ30" s="833"/>
      <c r="EA30" s="247"/>
    </row>
    <row r="31" spans="1:131" s="248" customFormat="1" ht="26.25" customHeight="1">
      <c r="A31" s="267">
        <v>4</v>
      </c>
      <c r="B31" s="801" t="s">
        <v>402</v>
      </c>
      <c r="C31" s="802"/>
      <c r="D31" s="802"/>
      <c r="E31" s="802"/>
      <c r="F31" s="802"/>
      <c r="G31" s="802"/>
      <c r="H31" s="802"/>
      <c r="I31" s="802"/>
      <c r="J31" s="802"/>
      <c r="K31" s="802"/>
      <c r="L31" s="802"/>
      <c r="M31" s="802"/>
      <c r="N31" s="802"/>
      <c r="O31" s="802"/>
      <c r="P31" s="803"/>
      <c r="Q31" s="804">
        <v>64</v>
      </c>
      <c r="R31" s="805"/>
      <c r="S31" s="805"/>
      <c r="T31" s="805"/>
      <c r="U31" s="805"/>
      <c r="V31" s="805">
        <v>62</v>
      </c>
      <c r="W31" s="805"/>
      <c r="X31" s="805"/>
      <c r="Y31" s="805"/>
      <c r="Z31" s="805"/>
      <c r="AA31" s="805">
        <v>2</v>
      </c>
      <c r="AB31" s="805"/>
      <c r="AC31" s="805"/>
      <c r="AD31" s="805"/>
      <c r="AE31" s="806"/>
      <c r="AF31" s="807">
        <v>2</v>
      </c>
      <c r="AG31" s="808"/>
      <c r="AH31" s="808"/>
      <c r="AI31" s="808"/>
      <c r="AJ31" s="809"/>
      <c r="AK31" s="878">
        <v>27</v>
      </c>
      <c r="AL31" s="879"/>
      <c r="AM31" s="879"/>
      <c r="AN31" s="879"/>
      <c r="AO31" s="879"/>
      <c r="AP31" s="879" t="s">
        <v>587</v>
      </c>
      <c r="AQ31" s="879"/>
      <c r="AR31" s="879"/>
      <c r="AS31" s="879"/>
      <c r="AT31" s="879"/>
      <c r="AU31" s="879" t="s">
        <v>587</v>
      </c>
      <c r="AV31" s="879"/>
      <c r="AW31" s="879"/>
      <c r="AX31" s="879"/>
      <c r="AY31" s="879"/>
      <c r="AZ31" s="880" t="s">
        <v>589</v>
      </c>
      <c r="BA31" s="880"/>
      <c r="BB31" s="880"/>
      <c r="BC31" s="880"/>
      <c r="BD31" s="880"/>
      <c r="BE31" s="876"/>
      <c r="BF31" s="876"/>
      <c r="BG31" s="876"/>
      <c r="BH31" s="876"/>
      <c r="BI31" s="877"/>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8"/>
      <c r="CI31" s="829"/>
      <c r="CJ31" s="829"/>
      <c r="CK31" s="829"/>
      <c r="CL31" s="830"/>
      <c r="CM31" s="828"/>
      <c r="CN31" s="829"/>
      <c r="CO31" s="829"/>
      <c r="CP31" s="829"/>
      <c r="CQ31" s="830"/>
      <c r="CR31" s="828"/>
      <c r="CS31" s="829"/>
      <c r="CT31" s="829"/>
      <c r="CU31" s="829"/>
      <c r="CV31" s="830"/>
      <c r="CW31" s="828"/>
      <c r="CX31" s="829"/>
      <c r="CY31" s="829"/>
      <c r="CZ31" s="829"/>
      <c r="DA31" s="830"/>
      <c r="DB31" s="828"/>
      <c r="DC31" s="829"/>
      <c r="DD31" s="829"/>
      <c r="DE31" s="829"/>
      <c r="DF31" s="830"/>
      <c r="DG31" s="828"/>
      <c r="DH31" s="829"/>
      <c r="DI31" s="829"/>
      <c r="DJ31" s="829"/>
      <c r="DK31" s="830"/>
      <c r="DL31" s="828"/>
      <c r="DM31" s="829"/>
      <c r="DN31" s="829"/>
      <c r="DO31" s="829"/>
      <c r="DP31" s="830"/>
      <c r="DQ31" s="828"/>
      <c r="DR31" s="829"/>
      <c r="DS31" s="829"/>
      <c r="DT31" s="829"/>
      <c r="DU31" s="830"/>
      <c r="DV31" s="831"/>
      <c r="DW31" s="832"/>
      <c r="DX31" s="832"/>
      <c r="DY31" s="832"/>
      <c r="DZ31" s="833"/>
      <c r="EA31" s="247"/>
    </row>
    <row r="32" spans="1:131" s="248" customFormat="1" ht="26.25" customHeight="1">
      <c r="A32" s="267">
        <v>5</v>
      </c>
      <c r="B32" s="801" t="s">
        <v>403</v>
      </c>
      <c r="C32" s="802"/>
      <c r="D32" s="802"/>
      <c r="E32" s="802"/>
      <c r="F32" s="802"/>
      <c r="G32" s="802"/>
      <c r="H32" s="802"/>
      <c r="I32" s="802"/>
      <c r="J32" s="802"/>
      <c r="K32" s="802"/>
      <c r="L32" s="802"/>
      <c r="M32" s="802"/>
      <c r="N32" s="802"/>
      <c r="O32" s="802"/>
      <c r="P32" s="803"/>
      <c r="Q32" s="804">
        <v>116</v>
      </c>
      <c r="R32" s="805"/>
      <c r="S32" s="805"/>
      <c r="T32" s="805"/>
      <c r="U32" s="805"/>
      <c r="V32" s="805">
        <v>96</v>
      </c>
      <c r="W32" s="805"/>
      <c r="X32" s="805"/>
      <c r="Y32" s="805"/>
      <c r="Z32" s="805"/>
      <c r="AA32" s="805">
        <v>20</v>
      </c>
      <c r="AB32" s="805"/>
      <c r="AC32" s="805"/>
      <c r="AD32" s="805"/>
      <c r="AE32" s="806"/>
      <c r="AF32" s="807">
        <v>20</v>
      </c>
      <c r="AG32" s="808"/>
      <c r="AH32" s="808"/>
      <c r="AI32" s="808"/>
      <c r="AJ32" s="809"/>
      <c r="AK32" s="878">
        <v>0</v>
      </c>
      <c r="AL32" s="879"/>
      <c r="AM32" s="879"/>
      <c r="AN32" s="879"/>
      <c r="AO32" s="879"/>
      <c r="AP32" s="879">
        <v>232</v>
      </c>
      <c r="AQ32" s="879"/>
      <c r="AR32" s="879"/>
      <c r="AS32" s="879"/>
      <c r="AT32" s="879"/>
      <c r="AU32" s="879" t="s">
        <v>589</v>
      </c>
      <c r="AV32" s="879"/>
      <c r="AW32" s="879"/>
      <c r="AX32" s="879"/>
      <c r="AY32" s="879"/>
      <c r="AZ32" s="880" t="s">
        <v>587</v>
      </c>
      <c r="BA32" s="880"/>
      <c r="BB32" s="880"/>
      <c r="BC32" s="880"/>
      <c r="BD32" s="880"/>
      <c r="BE32" s="876" t="s">
        <v>404</v>
      </c>
      <c r="BF32" s="876"/>
      <c r="BG32" s="876"/>
      <c r="BH32" s="876"/>
      <c r="BI32" s="877"/>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8"/>
      <c r="CI32" s="829"/>
      <c r="CJ32" s="829"/>
      <c r="CK32" s="829"/>
      <c r="CL32" s="830"/>
      <c r="CM32" s="828"/>
      <c r="CN32" s="829"/>
      <c r="CO32" s="829"/>
      <c r="CP32" s="829"/>
      <c r="CQ32" s="830"/>
      <c r="CR32" s="828"/>
      <c r="CS32" s="829"/>
      <c r="CT32" s="829"/>
      <c r="CU32" s="829"/>
      <c r="CV32" s="830"/>
      <c r="CW32" s="828"/>
      <c r="CX32" s="829"/>
      <c r="CY32" s="829"/>
      <c r="CZ32" s="829"/>
      <c r="DA32" s="830"/>
      <c r="DB32" s="828"/>
      <c r="DC32" s="829"/>
      <c r="DD32" s="829"/>
      <c r="DE32" s="829"/>
      <c r="DF32" s="830"/>
      <c r="DG32" s="828"/>
      <c r="DH32" s="829"/>
      <c r="DI32" s="829"/>
      <c r="DJ32" s="829"/>
      <c r="DK32" s="830"/>
      <c r="DL32" s="828"/>
      <c r="DM32" s="829"/>
      <c r="DN32" s="829"/>
      <c r="DO32" s="829"/>
      <c r="DP32" s="830"/>
      <c r="DQ32" s="828"/>
      <c r="DR32" s="829"/>
      <c r="DS32" s="829"/>
      <c r="DT32" s="829"/>
      <c r="DU32" s="830"/>
      <c r="DV32" s="831"/>
      <c r="DW32" s="832"/>
      <c r="DX32" s="832"/>
      <c r="DY32" s="832"/>
      <c r="DZ32" s="833"/>
      <c r="EA32" s="247"/>
    </row>
    <row r="33" spans="1:131" s="248" customFormat="1" ht="26.25" customHeight="1">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8"/>
      <c r="CI33" s="829"/>
      <c r="CJ33" s="829"/>
      <c r="CK33" s="829"/>
      <c r="CL33" s="830"/>
      <c r="CM33" s="828"/>
      <c r="CN33" s="829"/>
      <c r="CO33" s="829"/>
      <c r="CP33" s="829"/>
      <c r="CQ33" s="830"/>
      <c r="CR33" s="828"/>
      <c r="CS33" s="829"/>
      <c r="CT33" s="829"/>
      <c r="CU33" s="829"/>
      <c r="CV33" s="830"/>
      <c r="CW33" s="828"/>
      <c r="CX33" s="829"/>
      <c r="CY33" s="829"/>
      <c r="CZ33" s="829"/>
      <c r="DA33" s="830"/>
      <c r="DB33" s="828"/>
      <c r="DC33" s="829"/>
      <c r="DD33" s="829"/>
      <c r="DE33" s="829"/>
      <c r="DF33" s="830"/>
      <c r="DG33" s="828"/>
      <c r="DH33" s="829"/>
      <c r="DI33" s="829"/>
      <c r="DJ33" s="829"/>
      <c r="DK33" s="830"/>
      <c r="DL33" s="828"/>
      <c r="DM33" s="829"/>
      <c r="DN33" s="829"/>
      <c r="DO33" s="829"/>
      <c r="DP33" s="830"/>
      <c r="DQ33" s="828"/>
      <c r="DR33" s="829"/>
      <c r="DS33" s="829"/>
      <c r="DT33" s="829"/>
      <c r="DU33" s="830"/>
      <c r="DV33" s="831"/>
      <c r="DW33" s="832"/>
      <c r="DX33" s="832"/>
      <c r="DY33" s="832"/>
      <c r="DZ33" s="833"/>
      <c r="EA33" s="247"/>
    </row>
    <row r="34" spans="1:131" s="248" customFormat="1" ht="26.25" customHeight="1">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8"/>
      <c r="CI34" s="829"/>
      <c r="CJ34" s="829"/>
      <c r="CK34" s="829"/>
      <c r="CL34" s="830"/>
      <c r="CM34" s="828"/>
      <c r="CN34" s="829"/>
      <c r="CO34" s="829"/>
      <c r="CP34" s="829"/>
      <c r="CQ34" s="830"/>
      <c r="CR34" s="828"/>
      <c r="CS34" s="829"/>
      <c r="CT34" s="829"/>
      <c r="CU34" s="829"/>
      <c r="CV34" s="830"/>
      <c r="CW34" s="828"/>
      <c r="CX34" s="829"/>
      <c r="CY34" s="829"/>
      <c r="CZ34" s="829"/>
      <c r="DA34" s="830"/>
      <c r="DB34" s="828"/>
      <c r="DC34" s="829"/>
      <c r="DD34" s="829"/>
      <c r="DE34" s="829"/>
      <c r="DF34" s="830"/>
      <c r="DG34" s="828"/>
      <c r="DH34" s="829"/>
      <c r="DI34" s="829"/>
      <c r="DJ34" s="829"/>
      <c r="DK34" s="830"/>
      <c r="DL34" s="828"/>
      <c r="DM34" s="829"/>
      <c r="DN34" s="829"/>
      <c r="DO34" s="829"/>
      <c r="DP34" s="830"/>
      <c r="DQ34" s="828"/>
      <c r="DR34" s="829"/>
      <c r="DS34" s="829"/>
      <c r="DT34" s="829"/>
      <c r="DU34" s="830"/>
      <c r="DV34" s="831"/>
      <c r="DW34" s="832"/>
      <c r="DX34" s="832"/>
      <c r="DY34" s="832"/>
      <c r="DZ34" s="833"/>
      <c r="EA34" s="247"/>
    </row>
    <row r="35" spans="1:131" s="248" customFormat="1" ht="26.25" customHeight="1">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8"/>
      <c r="CI35" s="829"/>
      <c r="CJ35" s="829"/>
      <c r="CK35" s="829"/>
      <c r="CL35" s="830"/>
      <c r="CM35" s="828"/>
      <c r="CN35" s="829"/>
      <c r="CO35" s="829"/>
      <c r="CP35" s="829"/>
      <c r="CQ35" s="830"/>
      <c r="CR35" s="828"/>
      <c r="CS35" s="829"/>
      <c r="CT35" s="829"/>
      <c r="CU35" s="829"/>
      <c r="CV35" s="830"/>
      <c r="CW35" s="828"/>
      <c r="CX35" s="829"/>
      <c r="CY35" s="829"/>
      <c r="CZ35" s="829"/>
      <c r="DA35" s="830"/>
      <c r="DB35" s="828"/>
      <c r="DC35" s="829"/>
      <c r="DD35" s="829"/>
      <c r="DE35" s="829"/>
      <c r="DF35" s="830"/>
      <c r="DG35" s="828"/>
      <c r="DH35" s="829"/>
      <c r="DI35" s="829"/>
      <c r="DJ35" s="829"/>
      <c r="DK35" s="830"/>
      <c r="DL35" s="828"/>
      <c r="DM35" s="829"/>
      <c r="DN35" s="829"/>
      <c r="DO35" s="829"/>
      <c r="DP35" s="830"/>
      <c r="DQ35" s="828"/>
      <c r="DR35" s="829"/>
      <c r="DS35" s="829"/>
      <c r="DT35" s="829"/>
      <c r="DU35" s="830"/>
      <c r="DV35" s="831"/>
      <c r="DW35" s="832"/>
      <c r="DX35" s="832"/>
      <c r="DY35" s="832"/>
      <c r="DZ35" s="833"/>
      <c r="EA35" s="247"/>
    </row>
    <row r="36" spans="1:131" s="248" customFormat="1" ht="26.25" customHeight="1">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8"/>
      <c r="CI36" s="829"/>
      <c r="CJ36" s="829"/>
      <c r="CK36" s="829"/>
      <c r="CL36" s="830"/>
      <c r="CM36" s="828"/>
      <c r="CN36" s="829"/>
      <c r="CO36" s="829"/>
      <c r="CP36" s="829"/>
      <c r="CQ36" s="830"/>
      <c r="CR36" s="828"/>
      <c r="CS36" s="829"/>
      <c r="CT36" s="829"/>
      <c r="CU36" s="829"/>
      <c r="CV36" s="830"/>
      <c r="CW36" s="828"/>
      <c r="CX36" s="829"/>
      <c r="CY36" s="829"/>
      <c r="CZ36" s="829"/>
      <c r="DA36" s="830"/>
      <c r="DB36" s="828"/>
      <c r="DC36" s="829"/>
      <c r="DD36" s="829"/>
      <c r="DE36" s="829"/>
      <c r="DF36" s="830"/>
      <c r="DG36" s="828"/>
      <c r="DH36" s="829"/>
      <c r="DI36" s="829"/>
      <c r="DJ36" s="829"/>
      <c r="DK36" s="830"/>
      <c r="DL36" s="828"/>
      <c r="DM36" s="829"/>
      <c r="DN36" s="829"/>
      <c r="DO36" s="829"/>
      <c r="DP36" s="830"/>
      <c r="DQ36" s="828"/>
      <c r="DR36" s="829"/>
      <c r="DS36" s="829"/>
      <c r="DT36" s="829"/>
      <c r="DU36" s="830"/>
      <c r="DV36" s="831"/>
      <c r="DW36" s="832"/>
      <c r="DX36" s="832"/>
      <c r="DY36" s="832"/>
      <c r="DZ36" s="833"/>
      <c r="EA36" s="247"/>
    </row>
    <row r="37" spans="1:131" s="248" customFormat="1" ht="26.25" customHeight="1">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8"/>
      <c r="CI37" s="829"/>
      <c r="CJ37" s="829"/>
      <c r="CK37" s="829"/>
      <c r="CL37" s="830"/>
      <c r="CM37" s="828"/>
      <c r="CN37" s="829"/>
      <c r="CO37" s="829"/>
      <c r="CP37" s="829"/>
      <c r="CQ37" s="830"/>
      <c r="CR37" s="828"/>
      <c r="CS37" s="829"/>
      <c r="CT37" s="829"/>
      <c r="CU37" s="829"/>
      <c r="CV37" s="830"/>
      <c r="CW37" s="828"/>
      <c r="CX37" s="829"/>
      <c r="CY37" s="829"/>
      <c r="CZ37" s="829"/>
      <c r="DA37" s="830"/>
      <c r="DB37" s="828"/>
      <c r="DC37" s="829"/>
      <c r="DD37" s="829"/>
      <c r="DE37" s="829"/>
      <c r="DF37" s="830"/>
      <c r="DG37" s="828"/>
      <c r="DH37" s="829"/>
      <c r="DI37" s="829"/>
      <c r="DJ37" s="829"/>
      <c r="DK37" s="830"/>
      <c r="DL37" s="828"/>
      <c r="DM37" s="829"/>
      <c r="DN37" s="829"/>
      <c r="DO37" s="829"/>
      <c r="DP37" s="830"/>
      <c r="DQ37" s="828"/>
      <c r="DR37" s="829"/>
      <c r="DS37" s="829"/>
      <c r="DT37" s="829"/>
      <c r="DU37" s="830"/>
      <c r="DV37" s="831"/>
      <c r="DW37" s="832"/>
      <c r="DX37" s="832"/>
      <c r="DY37" s="832"/>
      <c r="DZ37" s="833"/>
      <c r="EA37" s="247"/>
    </row>
    <row r="38" spans="1:131" s="248" customFormat="1" ht="26.25" customHeight="1">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8"/>
      <c r="CI38" s="829"/>
      <c r="CJ38" s="829"/>
      <c r="CK38" s="829"/>
      <c r="CL38" s="830"/>
      <c r="CM38" s="828"/>
      <c r="CN38" s="829"/>
      <c r="CO38" s="829"/>
      <c r="CP38" s="829"/>
      <c r="CQ38" s="830"/>
      <c r="CR38" s="828"/>
      <c r="CS38" s="829"/>
      <c r="CT38" s="829"/>
      <c r="CU38" s="829"/>
      <c r="CV38" s="830"/>
      <c r="CW38" s="828"/>
      <c r="CX38" s="829"/>
      <c r="CY38" s="829"/>
      <c r="CZ38" s="829"/>
      <c r="DA38" s="830"/>
      <c r="DB38" s="828"/>
      <c r="DC38" s="829"/>
      <c r="DD38" s="829"/>
      <c r="DE38" s="829"/>
      <c r="DF38" s="830"/>
      <c r="DG38" s="828"/>
      <c r="DH38" s="829"/>
      <c r="DI38" s="829"/>
      <c r="DJ38" s="829"/>
      <c r="DK38" s="830"/>
      <c r="DL38" s="828"/>
      <c r="DM38" s="829"/>
      <c r="DN38" s="829"/>
      <c r="DO38" s="829"/>
      <c r="DP38" s="830"/>
      <c r="DQ38" s="828"/>
      <c r="DR38" s="829"/>
      <c r="DS38" s="829"/>
      <c r="DT38" s="829"/>
      <c r="DU38" s="830"/>
      <c r="DV38" s="831"/>
      <c r="DW38" s="832"/>
      <c r="DX38" s="832"/>
      <c r="DY38" s="832"/>
      <c r="DZ38" s="833"/>
      <c r="EA38" s="247"/>
    </row>
    <row r="39" spans="1:131" s="248" customFormat="1" ht="26.25" customHeight="1">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8"/>
      <c r="CI39" s="829"/>
      <c r="CJ39" s="829"/>
      <c r="CK39" s="829"/>
      <c r="CL39" s="830"/>
      <c r="CM39" s="828"/>
      <c r="CN39" s="829"/>
      <c r="CO39" s="829"/>
      <c r="CP39" s="829"/>
      <c r="CQ39" s="830"/>
      <c r="CR39" s="828"/>
      <c r="CS39" s="829"/>
      <c r="CT39" s="829"/>
      <c r="CU39" s="829"/>
      <c r="CV39" s="830"/>
      <c r="CW39" s="828"/>
      <c r="CX39" s="829"/>
      <c r="CY39" s="829"/>
      <c r="CZ39" s="829"/>
      <c r="DA39" s="830"/>
      <c r="DB39" s="828"/>
      <c r="DC39" s="829"/>
      <c r="DD39" s="829"/>
      <c r="DE39" s="829"/>
      <c r="DF39" s="830"/>
      <c r="DG39" s="828"/>
      <c r="DH39" s="829"/>
      <c r="DI39" s="829"/>
      <c r="DJ39" s="829"/>
      <c r="DK39" s="830"/>
      <c r="DL39" s="828"/>
      <c r="DM39" s="829"/>
      <c r="DN39" s="829"/>
      <c r="DO39" s="829"/>
      <c r="DP39" s="830"/>
      <c r="DQ39" s="828"/>
      <c r="DR39" s="829"/>
      <c r="DS39" s="829"/>
      <c r="DT39" s="829"/>
      <c r="DU39" s="830"/>
      <c r="DV39" s="831"/>
      <c r="DW39" s="832"/>
      <c r="DX39" s="832"/>
      <c r="DY39" s="832"/>
      <c r="DZ39" s="833"/>
      <c r="EA39" s="247"/>
    </row>
    <row r="40" spans="1:131" s="248" customFormat="1" ht="26.25" customHeight="1">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8"/>
      <c r="CI40" s="829"/>
      <c r="CJ40" s="829"/>
      <c r="CK40" s="829"/>
      <c r="CL40" s="830"/>
      <c r="CM40" s="828"/>
      <c r="CN40" s="829"/>
      <c r="CO40" s="829"/>
      <c r="CP40" s="829"/>
      <c r="CQ40" s="830"/>
      <c r="CR40" s="828"/>
      <c r="CS40" s="829"/>
      <c r="CT40" s="829"/>
      <c r="CU40" s="829"/>
      <c r="CV40" s="830"/>
      <c r="CW40" s="828"/>
      <c r="CX40" s="829"/>
      <c r="CY40" s="829"/>
      <c r="CZ40" s="829"/>
      <c r="DA40" s="830"/>
      <c r="DB40" s="828"/>
      <c r="DC40" s="829"/>
      <c r="DD40" s="829"/>
      <c r="DE40" s="829"/>
      <c r="DF40" s="830"/>
      <c r="DG40" s="828"/>
      <c r="DH40" s="829"/>
      <c r="DI40" s="829"/>
      <c r="DJ40" s="829"/>
      <c r="DK40" s="830"/>
      <c r="DL40" s="828"/>
      <c r="DM40" s="829"/>
      <c r="DN40" s="829"/>
      <c r="DO40" s="829"/>
      <c r="DP40" s="830"/>
      <c r="DQ40" s="828"/>
      <c r="DR40" s="829"/>
      <c r="DS40" s="829"/>
      <c r="DT40" s="829"/>
      <c r="DU40" s="830"/>
      <c r="DV40" s="831"/>
      <c r="DW40" s="832"/>
      <c r="DX40" s="832"/>
      <c r="DY40" s="832"/>
      <c r="DZ40" s="833"/>
      <c r="EA40" s="247"/>
    </row>
    <row r="41" spans="1:131" s="248" customFormat="1" ht="26.25" customHeight="1">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8"/>
      <c r="CI41" s="829"/>
      <c r="CJ41" s="829"/>
      <c r="CK41" s="829"/>
      <c r="CL41" s="830"/>
      <c r="CM41" s="828"/>
      <c r="CN41" s="829"/>
      <c r="CO41" s="829"/>
      <c r="CP41" s="829"/>
      <c r="CQ41" s="830"/>
      <c r="CR41" s="828"/>
      <c r="CS41" s="829"/>
      <c r="CT41" s="829"/>
      <c r="CU41" s="829"/>
      <c r="CV41" s="830"/>
      <c r="CW41" s="828"/>
      <c r="CX41" s="829"/>
      <c r="CY41" s="829"/>
      <c r="CZ41" s="829"/>
      <c r="DA41" s="830"/>
      <c r="DB41" s="828"/>
      <c r="DC41" s="829"/>
      <c r="DD41" s="829"/>
      <c r="DE41" s="829"/>
      <c r="DF41" s="830"/>
      <c r="DG41" s="828"/>
      <c r="DH41" s="829"/>
      <c r="DI41" s="829"/>
      <c r="DJ41" s="829"/>
      <c r="DK41" s="830"/>
      <c r="DL41" s="828"/>
      <c r="DM41" s="829"/>
      <c r="DN41" s="829"/>
      <c r="DO41" s="829"/>
      <c r="DP41" s="830"/>
      <c r="DQ41" s="828"/>
      <c r="DR41" s="829"/>
      <c r="DS41" s="829"/>
      <c r="DT41" s="829"/>
      <c r="DU41" s="830"/>
      <c r="DV41" s="831"/>
      <c r="DW41" s="832"/>
      <c r="DX41" s="832"/>
      <c r="DY41" s="832"/>
      <c r="DZ41" s="833"/>
      <c r="EA41" s="247"/>
    </row>
    <row r="42" spans="1:131" s="248" customFormat="1" ht="26.25" customHeight="1">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8"/>
      <c r="CI42" s="829"/>
      <c r="CJ42" s="829"/>
      <c r="CK42" s="829"/>
      <c r="CL42" s="830"/>
      <c r="CM42" s="828"/>
      <c r="CN42" s="829"/>
      <c r="CO42" s="829"/>
      <c r="CP42" s="829"/>
      <c r="CQ42" s="830"/>
      <c r="CR42" s="828"/>
      <c r="CS42" s="829"/>
      <c r="CT42" s="829"/>
      <c r="CU42" s="829"/>
      <c r="CV42" s="830"/>
      <c r="CW42" s="828"/>
      <c r="CX42" s="829"/>
      <c r="CY42" s="829"/>
      <c r="CZ42" s="829"/>
      <c r="DA42" s="830"/>
      <c r="DB42" s="828"/>
      <c r="DC42" s="829"/>
      <c r="DD42" s="829"/>
      <c r="DE42" s="829"/>
      <c r="DF42" s="830"/>
      <c r="DG42" s="828"/>
      <c r="DH42" s="829"/>
      <c r="DI42" s="829"/>
      <c r="DJ42" s="829"/>
      <c r="DK42" s="830"/>
      <c r="DL42" s="828"/>
      <c r="DM42" s="829"/>
      <c r="DN42" s="829"/>
      <c r="DO42" s="829"/>
      <c r="DP42" s="830"/>
      <c r="DQ42" s="828"/>
      <c r="DR42" s="829"/>
      <c r="DS42" s="829"/>
      <c r="DT42" s="829"/>
      <c r="DU42" s="830"/>
      <c r="DV42" s="831"/>
      <c r="DW42" s="832"/>
      <c r="DX42" s="832"/>
      <c r="DY42" s="832"/>
      <c r="DZ42" s="833"/>
      <c r="EA42" s="247"/>
    </row>
    <row r="43" spans="1:131" s="248" customFormat="1" ht="26.25" customHeight="1">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8"/>
      <c r="CI43" s="829"/>
      <c r="CJ43" s="829"/>
      <c r="CK43" s="829"/>
      <c r="CL43" s="830"/>
      <c r="CM43" s="828"/>
      <c r="CN43" s="829"/>
      <c r="CO43" s="829"/>
      <c r="CP43" s="829"/>
      <c r="CQ43" s="830"/>
      <c r="CR43" s="828"/>
      <c r="CS43" s="829"/>
      <c r="CT43" s="829"/>
      <c r="CU43" s="829"/>
      <c r="CV43" s="830"/>
      <c r="CW43" s="828"/>
      <c r="CX43" s="829"/>
      <c r="CY43" s="829"/>
      <c r="CZ43" s="829"/>
      <c r="DA43" s="830"/>
      <c r="DB43" s="828"/>
      <c r="DC43" s="829"/>
      <c r="DD43" s="829"/>
      <c r="DE43" s="829"/>
      <c r="DF43" s="830"/>
      <c r="DG43" s="828"/>
      <c r="DH43" s="829"/>
      <c r="DI43" s="829"/>
      <c r="DJ43" s="829"/>
      <c r="DK43" s="830"/>
      <c r="DL43" s="828"/>
      <c r="DM43" s="829"/>
      <c r="DN43" s="829"/>
      <c r="DO43" s="829"/>
      <c r="DP43" s="830"/>
      <c r="DQ43" s="828"/>
      <c r="DR43" s="829"/>
      <c r="DS43" s="829"/>
      <c r="DT43" s="829"/>
      <c r="DU43" s="830"/>
      <c r="DV43" s="831"/>
      <c r="DW43" s="832"/>
      <c r="DX43" s="832"/>
      <c r="DY43" s="832"/>
      <c r="DZ43" s="833"/>
      <c r="EA43" s="247"/>
    </row>
    <row r="44" spans="1:131" s="248" customFormat="1" ht="26.25" customHeight="1">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8"/>
      <c r="CI44" s="829"/>
      <c r="CJ44" s="829"/>
      <c r="CK44" s="829"/>
      <c r="CL44" s="830"/>
      <c r="CM44" s="828"/>
      <c r="CN44" s="829"/>
      <c r="CO44" s="829"/>
      <c r="CP44" s="829"/>
      <c r="CQ44" s="830"/>
      <c r="CR44" s="828"/>
      <c r="CS44" s="829"/>
      <c r="CT44" s="829"/>
      <c r="CU44" s="829"/>
      <c r="CV44" s="830"/>
      <c r="CW44" s="828"/>
      <c r="CX44" s="829"/>
      <c r="CY44" s="829"/>
      <c r="CZ44" s="829"/>
      <c r="DA44" s="830"/>
      <c r="DB44" s="828"/>
      <c r="DC44" s="829"/>
      <c r="DD44" s="829"/>
      <c r="DE44" s="829"/>
      <c r="DF44" s="830"/>
      <c r="DG44" s="828"/>
      <c r="DH44" s="829"/>
      <c r="DI44" s="829"/>
      <c r="DJ44" s="829"/>
      <c r="DK44" s="830"/>
      <c r="DL44" s="828"/>
      <c r="DM44" s="829"/>
      <c r="DN44" s="829"/>
      <c r="DO44" s="829"/>
      <c r="DP44" s="830"/>
      <c r="DQ44" s="828"/>
      <c r="DR44" s="829"/>
      <c r="DS44" s="829"/>
      <c r="DT44" s="829"/>
      <c r="DU44" s="830"/>
      <c r="DV44" s="831"/>
      <c r="DW44" s="832"/>
      <c r="DX44" s="832"/>
      <c r="DY44" s="832"/>
      <c r="DZ44" s="833"/>
      <c r="EA44" s="247"/>
    </row>
    <row r="45" spans="1:131" s="248" customFormat="1" ht="26.25" customHeight="1">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8"/>
      <c r="CI45" s="829"/>
      <c r="CJ45" s="829"/>
      <c r="CK45" s="829"/>
      <c r="CL45" s="830"/>
      <c r="CM45" s="828"/>
      <c r="CN45" s="829"/>
      <c r="CO45" s="829"/>
      <c r="CP45" s="829"/>
      <c r="CQ45" s="830"/>
      <c r="CR45" s="828"/>
      <c r="CS45" s="829"/>
      <c r="CT45" s="829"/>
      <c r="CU45" s="829"/>
      <c r="CV45" s="830"/>
      <c r="CW45" s="828"/>
      <c r="CX45" s="829"/>
      <c r="CY45" s="829"/>
      <c r="CZ45" s="829"/>
      <c r="DA45" s="830"/>
      <c r="DB45" s="828"/>
      <c r="DC45" s="829"/>
      <c r="DD45" s="829"/>
      <c r="DE45" s="829"/>
      <c r="DF45" s="830"/>
      <c r="DG45" s="828"/>
      <c r="DH45" s="829"/>
      <c r="DI45" s="829"/>
      <c r="DJ45" s="829"/>
      <c r="DK45" s="830"/>
      <c r="DL45" s="828"/>
      <c r="DM45" s="829"/>
      <c r="DN45" s="829"/>
      <c r="DO45" s="829"/>
      <c r="DP45" s="830"/>
      <c r="DQ45" s="828"/>
      <c r="DR45" s="829"/>
      <c r="DS45" s="829"/>
      <c r="DT45" s="829"/>
      <c r="DU45" s="830"/>
      <c r="DV45" s="831"/>
      <c r="DW45" s="832"/>
      <c r="DX45" s="832"/>
      <c r="DY45" s="832"/>
      <c r="DZ45" s="833"/>
      <c r="EA45" s="247"/>
    </row>
    <row r="46" spans="1:131" s="248" customFormat="1" ht="26.25" customHeight="1">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8"/>
      <c r="CI46" s="829"/>
      <c r="CJ46" s="829"/>
      <c r="CK46" s="829"/>
      <c r="CL46" s="830"/>
      <c r="CM46" s="828"/>
      <c r="CN46" s="829"/>
      <c r="CO46" s="829"/>
      <c r="CP46" s="829"/>
      <c r="CQ46" s="830"/>
      <c r="CR46" s="828"/>
      <c r="CS46" s="829"/>
      <c r="CT46" s="829"/>
      <c r="CU46" s="829"/>
      <c r="CV46" s="830"/>
      <c r="CW46" s="828"/>
      <c r="CX46" s="829"/>
      <c r="CY46" s="829"/>
      <c r="CZ46" s="829"/>
      <c r="DA46" s="830"/>
      <c r="DB46" s="828"/>
      <c r="DC46" s="829"/>
      <c r="DD46" s="829"/>
      <c r="DE46" s="829"/>
      <c r="DF46" s="830"/>
      <c r="DG46" s="828"/>
      <c r="DH46" s="829"/>
      <c r="DI46" s="829"/>
      <c r="DJ46" s="829"/>
      <c r="DK46" s="830"/>
      <c r="DL46" s="828"/>
      <c r="DM46" s="829"/>
      <c r="DN46" s="829"/>
      <c r="DO46" s="829"/>
      <c r="DP46" s="830"/>
      <c r="DQ46" s="828"/>
      <c r="DR46" s="829"/>
      <c r="DS46" s="829"/>
      <c r="DT46" s="829"/>
      <c r="DU46" s="830"/>
      <c r="DV46" s="831"/>
      <c r="DW46" s="832"/>
      <c r="DX46" s="832"/>
      <c r="DY46" s="832"/>
      <c r="DZ46" s="833"/>
      <c r="EA46" s="247"/>
    </row>
    <row r="47" spans="1:131" s="248" customFormat="1" ht="26.25" customHeight="1">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8"/>
      <c r="CI47" s="829"/>
      <c r="CJ47" s="829"/>
      <c r="CK47" s="829"/>
      <c r="CL47" s="830"/>
      <c r="CM47" s="828"/>
      <c r="CN47" s="829"/>
      <c r="CO47" s="829"/>
      <c r="CP47" s="829"/>
      <c r="CQ47" s="830"/>
      <c r="CR47" s="828"/>
      <c r="CS47" s="829"/>
      <c r="CT47" s="829"/>
      <c r="CU47" s="829"/>
      <c r="CV47" s="830"/>
      <c r="CW47" s="828"/>
      <c r="CX47" s="829"/>
      <c r="CY47" s="829"/>
      <c r="CZ47" s="829"/>
      <c r="DA47" s="830"/>
      <c r="DB47" s="828"/>
      <c r="DC47" s="829"/>
      <c r="DD47" s="829"/>
      <c r="DE47" s="829"/>
      <c r="DF47" s="830"/>
      <c r="DG47" s="828"/>
      <c r="DH47" s="829"/>
      <c r="DI47" s="829"/>
      <c r="DJ47" s="829"/>
      <c r="DK47" s="830"/>
      <c r="DL47" s="828"/>
      <c r="DM47" s="829"/>
      <c r="DN47" s="829"/>
      <c r="DO47" s="829"/>
      <c r="DP47" s="830"/>
      <c r="DQ47" s="828"/>
      <c r="DR47" s="829"/>
      <c r="DS47" s="829"/>
      <c r="DT47" s="829"/>
      <c r="DU47" s="830"/>
      <c r="DV47" s="831"/>
      <c r="DW47" s="832"/>
      <c r="DX47" s="832"/>
      <c r="DY47" s="832"/>
      <c r="DZ47" s="833"/>
      <c r="EA47" s="247"/>
    </row>
    <row r="48" spans="1:131" s="248" customFormat="1" ht="26.25" customHeight="1">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8"/>
      <c r="CI48" s="829"/>
      <c r="CJ48" s="829"/>
      <c r="CK48" s="829"/>
      <c r="CL48" s="830"/>
      <c r="CM48" s="828"/>
      <c r="CN48" s="829"/>
      <c r="CO48" s="829"/>
      <c r="CP48" s="829"/>
      <c r="CQ48" s="830"/>
      <c r="CR48" s="828"/>
      <c r="CS48" s="829"/>
      <c r="CT48" s="829"/>
      <c r="CU48" s="829"/>
      <c r="CV48" s="830"/>
      <c r="CW48" s="828"/>
      <c r="CX48" s="829"/>
      <c r="CY48" s="829"/>
      <c r="CZ48" s="829"/>
      <c r="DA48" s="830"/>
      <c r="DB48" s="828"/>
      <c r="DC48" s="829"/>
      <c r="DD48" s="829"/>
      <c r="DE48" s="829"/>
      <c r="DF48" s="830"/>
      <c r="DG48" s="828"/>
      <c r="DH48" s="829"/>
      <c r="DI48" s="829"/>
      <c r="DJ48" s="829"/>
      <c r="DK48" s="830"/>
      <c r="DL48" s="828"/>
      <c r="DM48" s="829"/>
      <c r="DN48" s="829"/>
      <c r="DO48" s="829"/>
      <c r="DP48" s="830"/>
      <c r="DQ48" s="828"/>
      <c r="DR48" s="829"/>
      <c r="DS48" s="829"/>
      <c r="DT48" s="829"/>
      <c r="DU48" s="830"/>
      <c r="DV48" s="831"/>
      <c r="DW48" s="832"/>
      <c r="DX48" s="832"/>
      <c r="DY48" s="832"/>
      <c r="DZ48" s="833"/>
      <c r="EA48" s="247"/>
    </row>
    <row r="49" spans="1:131" s="248" customFormat="1" ht="26.25" customHeight="1">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8"/>
      <c r="CI49" s="829"/>
      <c r="CJ49" s="829"/>
      <c r="CK49" s="829"/>
      <c r="CL49" s="830"/>
      <c r="CM49" s="828"/>
      <c r="CN49" s="829"/>
      <c r="CO49" s="829"/>
      <c r="CP49" s="829"/>
      <c r="CQ49" s="830"/>
      <c r="CR49" s="828"/>
      <c r="CS49" s="829"/>
      <c r="CT49" s="829"/>
      <c r="CU49" s="829"/>
      <c r="CV49" s="830"/>
      <c r="CW49" s="828"/>
      <c r="CX49" s="829"/>
      <c r="CY49" s="829"/>
      <c r="CZ49" s="829"/>
      <c r="DA49" s="830"/>
      <c r="DB49" s="828"/>
      <c r="DC49" s="829"/>
      <c r="DD49" s="829"/>
      <c r="DE49" s="829"/>
      <c r="DF49" s="830"/>
      <c r="DG49" s="828"/>
      <c r="DH49" s="829"/>
      <c r="DI49" s="829"/>
      <c r="DJ49" s="829"/>
      <c r="DK49" s="830"/>
      <c r="DL49" s="828"/>
      <c r="DM49" s="829"/>
      <c r="DN49" s="829"/>
      <c r="DO49" s="829"/>
      <c r="DP49" s="830"/>
      <c r="DQ49" s="828"/>
      <c r="DR49" s="829"/>
      <c r="DS49" s="829"/>
      <c r="DT49" s="829"/>
      <c r="DU49" s="830"/>
      <c r="DV49" s="831"/>
      <c r="DW49" s="832"/>
      <c r="DX49" s="832"/>
      <c r="DY49" s="832"/>
      <c r="DZ49" s="833"/>
      <c r="EA49" s="247"/>
    </row>
    <row r="50" spans="1:131" s="248" customFormat="1" ht="26.25" customHeight="1">
      <c r="A50" s="262">
        <v>23</v>
      </c>
      <c r="B50" s="801"/>
      <c r="C50" s="802"/>
      <c r="D50" s="802"/>
      <c r="E50" s="802"/>
      <c r="F50" s="802"/>
      <c r="G50" s="802"/>
      <c r="H50" s="802"/>
      <c r="I50" s="802"/>
      <c r="J50" s="802"/>
      <c r="K50" s="802"/>
      <c r="L50" s="802"/>
      <c r="M50" s="802"/>
      <c r="N50" s="802"/>
      <c r="O50" s="802"/>
      <c r="P50" s="803"/>
      <c r="Q50" s="881"/>
      <c r="R50" s="882"/>
      <c r="S50" s="882"/>
      <c r="T50" s="882"/>
      <c r="U50" s="882"/>
      <c r="V50" s="882"/>
      <c r="W50" s="882"/>
      <c r="X50" s="882"/>
      <c r="Y50" s="882"/>
      <c r="Z50" s="882"/>
      <c r="AA50" s="882"/>
      <c r="AB50" s="882"/>
      <c r="AC50" s="882"/>
      <c r="AD50" s="882"/>
      <c r="AE50" s="883"/>
      <c r="AF50" s="807"/>
      <c r="AG50" s="808"/>
      <c r="AH50" s="808"/>
      <c r="AI50" s="808"/>
      <c r="AJ50" s="809"/>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8"/>
      <c r="CI50" s="829"/>
      <c r="CJ50" s="829"/>
      <c r="CK50" s="829"/>
      <c r="CL50" s="830"/>
      <c r="CM50" s="828"/>
      <c r="CN50" s="829"/>
      <c r="CO50" s="829"/>
      <c r="CP50" s="829"/>
      <c r="CQ50" s="830"/>
      <c r="CR50" s="828"/>
      <c r="CS50" s="829"/>
      <c r="CT50" s="829"/>
      <c r="CU50" s="829"/>
      <c r="CV50" s="830"/>
      <c r="CW50" s="828"/>
      <c r="CX50" s="829"/>
      <c r="CY50" s="829"/>
      <c r="CZ50" s="829"/>
      <c r="DA50" s="830"/>
      <c r="DB50" s="828"/>
      <c r="DC50" s="829"/>
      <c r="DD50" s="829"/>
      <c r="DE50" s="829"/>
      <c r="DF50" s="830"/>
      <c r="DG50" s="828"/>
      <c r="DH50" s="829"/>
      <c r="DI50" s="829"/>
      <c r="DJ50" s="829"/>
      <c r="DK50" s="830"/>
      <c r="DL50" s="828"/>
      <c r="DM50" s="829"/>
      <c r="DN50" s="829"/>
      <c r="DO50" s="829"/>
      <c r="DP50" s="830"/>
      <c r="DQ50" s="828"/>
      <c r="DR50" s="829"/>
      <c r="DS50" s="829"/>
      <c r="DT50" s="829"/>
      <c r="DU50" s="830"/>
      <c r="DV50" s="831"/>
      <c r="DW50" s="832"/>
      <c r="DX50" s="832"/>
      <c r="DY50" s="832"/>
      <c r="DZ50" s="833"/>
      <c r="EA50" s="247"/>
    </row>
    <row r="51" spans="1:131" s="248" customFormat="1" ht="26.25" customHeight="1">
      <c r="A51" s="262">
        <v>24</v>
      </c>
      <c r="B51" s="801"/>
      <c r="C51" s="802"/>
      <c r="D51" s="802"/>
      <c r="E51" s="802"/>
      <c r="F51" s="802"/>
      <c r="G51" s="802"/>
      <c r="H51" s="802"/>
      <c r="I51" s="802"/>
      <c r="J51" s="802"/>
      <c r="K51" s="802"/>
      <c r="L51" s="802"/>
      <c r="M51" s="802"/>
      <c r="N51" s="802"/>
      <c r="O51" s="802"/>
      <c r="P51" s="803"/>
      <c r="Q51" s="881"/>
      <c r="R51" s="882"/>
      <c r="S51" s="882"/>
      <c r="T51" s="882"/>
      <c r="U51" s="882"/>
      <c r="V51" s="882"/>
      <c r="W51" s="882"/>
      <c r="X51" s="882"/>
      <c r="Y51" s="882"/>
      <c r="Z51" s="882"/>
      <c r="AA51" s="882"/>
      <c r="AB51" s="882"/>
      <c r="AC51" s="882"/>
      <c r="AD51" s="882"/>
      <c r="AE51" s="883"/>
      <c r="AF51" s="807"/>
      <c r="AG51" s="808"/>
      <c r="AH51" s="808"/>
      <c r="AI51" s="808"/>
      <c r="AJ51" s="809"/>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8"/>
      <c r="CI51" s="829"/>
      <c r="CJ51" s="829"/>
      <c r="CK51" s="829"/>
      <c r="CL51" s="830"/>
      <c r="CM51" s="828"/>
      <c r="CN51" s="829"/>
      <c r="CO51" s="829"/>
      <c r="CP51" s="829"/>
      <c r="CQ51" s="830"/>
      <c r="CR51" s="828"/>
      <c r="CS51" s="829"/>
      <c r="CT51" s="829"/>
      <c r="CU51" s="829"/>
      <c r="CV51" s="830"/>
      <c r="CW51" s="828"/>
      <c r="CX51" s="829"/>
      <c r="CY51" s="829"/>
      <c r="CZ51" s="829"/>
      <c r="DA51" s="830"/>
      <c r="DB51" s="828"/>
      <c r="DC51" s="829"/>
      <c r="DD51" s="829"/>
      <c r="DE51" s="829"/>
      <c r="DF51" s="830"/>
      <c r="DG51" s="828"/>
      <c r="DH51" s="829"/>
      <c r="DI51" s="829"/>
      <c r="DJ51" s="829"/>
      <c r="DK51" s="830"/>
      <c r="DL51" s="828"/>
      <c r="DM51" s="829"/>
      <c r="DN51" s="829"/>
      <c r="DO51" s="829"/>
      <c r="DP51" s="830"/>
      <c r="DQ51" s="828"/>
      <c r="DR51" s="829"/>
      <c r="DS51" s="829"/>
      <c r="DT51" s="829"/>
      <c r="DU51" s="830"/>
      <c r="DV51" s="831"/>
      <c r="DW51" s="832"/>
      <c r="DX51" s="832"/>
      <c r="DY51" s="832"/>
      <c r="DZ51" s="833"/>
      <c r="EA51" s="247"/>
    </row>
    <row r="52" spans="1:131" s="248" customFormat="1" ht="26.25" customHeight="1">
      <c r="A52" s="262">
        <v>25</v>
      </c>
      <c r="B52" s="801"/>
      <c r="C52" s="802"/>
      <c r="D52" s="802"/>
      <c r="E52" s="802"/>
      <c r="F52" s="802"/>
      <c r="G52" s="802"/>
      <c r="H52" s="802"/>
      <c r="I52" s="802"/>
      <c r="J52" s="802"/>
      <c r="K52" s="802"/>
      <c r="L52" s="802"/>
      <c r="M52" s="802"/>
      <c r="N52" s="802"/>
      <c r="O52" s="802"/>
      <c r="P52" s="803"/>
      <c r="Q52" s="881"/>
      <c r="R52" s="882"/>
      <c r="S52" s="882"/>
      <c r="T52" s="882"/>
      <c r="U52" s="882"/>
      <c r="V52" s="882"/>
      <c r="W52" s="882"/>
      <c r="X52" s="882"/>
      <c r="Y52" s="882"/>
      <c r="Z52" s="882"/>
      <c r="AA52" s="882"/>
      <c r="AB52" s="882"/>
      <c r="AC52" s="882"/>
      <c r="AD52" s="882"/>
      <c r="AE52" s="883"/>
      <c r="AF52" s="807"/>
      <c r="AG52" s="808"/>
      <c r="AH52" s="808"/>
      <c r="AI52" s="808"/>
      <c r="AJ52" s="809"/>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8"/>
      <c r="CI52" s="829"/>
      <c r="CJ52" s="829"/>
      <c r="CK52" s="829"/>
      <c r="CL52" s="830"/>
      <c r="CM52" s="828"/>
      <c r="CN52" s="829"/>
      <c r="CO52" s="829"/>
      <c r="CP52" s="829"/>
      <c r="CQ52" s="830"/>
      <c r="CR52" s="828"/>
      <c r="CS52" s="829"/>
      <c r="CT52" s="829"/>
      <c r="CU52" s="829"/>
      <c r="CV52" s="830"/>
      <c r="CW52" s="828"/>
      <c r="CX52" s="829"/>
      <c r="CY52" s="829"/>
      <c r="CZ52" s="829"/>
      <c r="DA52" s="830"/>
      <c r="DB52" s="828"/>
      <c r="DC52" s="829"/>
      <c r="DD52" s="829"/>
      <c r="DE52" s="829"/>
      <c r="DF52" s="830"/>
      <c r="DG52" s="828"/>
      <c r="DH52" s="829"/>
      <c r="DI52" s="829"/>
      <c r="DJ52" s="829"/>
      <c r="DK52" s="830"/>
      <c r="DL52" s="828"/>
      <c r="DM52" s="829"/>
      <c r="DN52" s="829"/>
      <c r="DO52" s="829"/>
      <c r="DP52" s="830"/>
      <c r="DQ52" s="828"/>
      <c r="DR52" s="829"/>
      <c r="DS52" s="829"/>
      <c r="DT52" s="829"/>
      <c r="DU52" s="830"/>
      <c r="DV52" s="831"/>
      <c r="DW52" s="832"/>
      <c r="DX52" s="832"/>
      <c r="DY52" s="832"/>
      <c r="DZ52" s="833"/>
      <c r="EA52" s="247"/>
    </row>
    <row r="53" spans="1:131" s="248" customFormat="1" ht="26.25" customHeight="1">
      <c r="A53" s="262">
        <v>26</v>
      </c>
      <c r="B53" s="801"/>
      <c r="C53" s="802"/>
      <c r="D53" s="802"/>
      <c r="E53" s="802"/>
      <c r="F53" s="802"/>
      <c r="G53" s="802"/>
      <c r="H53" s="802"/>
      <c r="I53" s="802"/>
      <c r="J53" s="802"/>
      <c r="K53" s="802"/>
      <c r="L53" s="802"/>
      <c r="M53" s="802"/>
      <c r="N53" s="802"/>
      <c r="O53" s="802"/>
      <c r="P53" s="803"/>
      <c r="Q53" s="881"/>
      <c r="R53" s="882"/>
      <c r="S53" s="882"/>
      <c r="T53" s="882"/>
      <c r="U53" s="882"/>
      <c r="V53" s="882"/>
      <c r="W53" s="882"/>
      <c r="X53" s="882"/>
      <c r="Y53" s="882"/>
      <c r="Z53" s="882"/>
      <c r="AA53" s="882"/>
      <c r="AB53" s="882"/>
      <c r="AC53" s="882"/>
      <c r="AD53" s="882"/>
      <c r="AE53" s="883"/>
      <c r="AF53" s="807"/>
      <c r="AG53" s="808"/>
      <c r="AH53" s="808"/>
      <c r="AI53" s="808"/>
      <c r="AJ53" s="809"/>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8"/>
      <c r="CI53" s="829"/>
      <c r="CJ53" s="829"/>
      <c r="CK53" s="829"/>
      <c r="CL53" s="830"/>
      <c r="CM53" s="828"/>
      <c r="CN53" s="829"/>
      <c r="CO53" s="829"/>
      <c r="CP53" s="829"/>
      <c r="CQ53" s="830"/>
      <c r="CR53" s="828"/>
      <c r="CS53" s="829"/>
      <c r="CT53" s="829"/>
      <c r="CU53" s="829"/>
      <c r="CV53" s="830"/>
      <c r="CW53" s="828"/>
      <c r="CX53" s="829"/>
      <c r="CY53" s="829"/>
      <c r="CZ53" s="829"/>
      <c r="DA53" s="830"/>
      <c r="DB53" s="828"/>
      <c r="DC53" s="829"/>
      <c r="DD53" s="829"/>
      <c r="DE53" s="829"/>
      <c r="DF53" s="830"/>
      <c r="DG53" s="828"/>
      <c r="DH53" s="829"/>
      <c r="DI53" s="829"/>
      <c r="DJ53" s="829"/>
      <c r="DK53" s="830"/>
      <c r="DL53" s="828"/>
      <c r="DM53" s="829"/>
      <c r="DN53" s="829"/>
      <c r="DO53" s="829"/>
      <c r="DP53" s="830"/>
      <c r="DQ53" s="828"/>
      <c r="DR53" s="829"/>
      <c r="DS53" s="829"/>
      <c r="DT53" s="829"/>
      <c r="DU53" s="830"/>
      <c r="DV53" s="831"/>
      <c r="DW53" s="832"/>
      <c r="DX53" s="832"/>
      <c r="DY53" s="832"/>
      <c r="DZ53" s="833"/>
      <c r="EA53" s="247"/>
    </row>
    <row r="54" spans="1:131" s="248" customFormat="1" ht="26.25" customHeight="1">
      <c r="A54" s="262">
        <v>27</v>
      </c>
      <c r="B54" s="801"/>
      <c r="C54" s="802"/>
      <c r="D54" s="802"/>
      <c r="E54" s="802"/>
      <c r="F54" s="802"/>
      <c r="G54" s="802"/>
      <c r="H54" s="802"/>
      <c r="I54" s="802"/>
      <c r="J54" s="802"/>
      <c r="K54" s="802"/>
      <c r="L54" s="802"/>
      <c r="M54" s="802"/>
      <c r="N54" s="802"/>
      <c r="O54" s="802"/>
      <c r="P54" s="803"/>
      <c r="Q54" s="881"/>
      <c r="R54" s="882"/>
      <c r="S54" s="882"/>
      <c r="T54" s="882"/>
      <c r="U54" s="882"/>
      <c r="V54" s="882"/>
      <c r="W54" s="882"/>
      <c r="X54" s="882"/>
      <c r="Y54" s="882"/>
      <c r="Z54" s="882"/>
      <c r="AA54" s="882"/>
      <c r="AB54" s="882"/>
      <c r="AC54" s="882"/>
      <c r="AD54" s="882"/>
      <c r="AE54" s="883"/>
      <c r="AF54" s="807"/>
      <c r="AG54" s="808"/>
      <c r="AH54" s="808"/>
      <c r="AI54" s="808"/>
      <c r="AJ54" s="809"/>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8"/>
      <c r="CI54" s="829"/>
      <c r="CJ54" s="829"/>
      <c r="CK54" s="829"/>
      <c r="CL54" s="830"/>
      <c r="CM54" s="828"/>
      <c r="CN54" s="829"/>
      <c r="CO54" s="829"/>
      <c r="CP54" s="829"/>
      <c r="CQ54" s="830"/>
      <c r="CR54" s="828"/>
      <c r="CS54" s="829"/>
      <c r="CT54" s="829"/>
      <c r="CU54" s="829"/>
      <c r="CV54" s="830"/>
      <c r="CW54" s="828"/>
      <c r="CX54" s="829"/>
      <c r="CY54" s="829"/>
      <c r="CZ54" s="829"/>
      <c r="DA54" s="830"/>
      <c r="DB54" s="828"/>
      <c r="DC54" s="829"/>
      <c r="DD54" s="829"/>
      <c r="DE54" s="829"/>
      <c r="DF54" s="830"/>
      <c r="DG54" s="828"/>
      <c r="DH54" s="829"/>
      <c r="DI54" s="829"/>
      <c r="DJ54" s="829"/>
      <c r="DK54" s="830"/>
      <c r="DL54" s="828"/>
      <c r="DM54" s="829"/>
      <c r="DN54" s="829"/>
      <c r="DO54" s="829"/>
      <c r="DP54" s="830"/>
      <c r="DQ54" s="828"/>
      <c r="DR54" s="829"/>
      <c r="DS54" s="829"/>
      <c r="DT54" s="829"/>
      <c r="DU54" s="830"/>
      <c r="DV54" s="831"/>
      <c r="DW54" s="832"/>
      <c r="DX54" s="832"/>
      <c r="DY54" s="832"/>
      <c r="DZ54" s="833"/>
      <c r="EA54" s="247"/>
    </row>
    <row r="55" spans="1:131" s="248" customFormat="1" ht="26.25" customHeight="1">
      <c r="A55" s="262">
        <v>28</v>
      </c>
      <c r="B55" s="801"/>
      <c r="C55" s="802"/>
      <c r="D55" s="802"/>
      <c r="E55" s="802"/>
      <c r="F55" s="802"/>
      <c r="G55" s="802"/>
      <c r="H55" s="802"/>
      <c r="I55" s="802"/>
      <c r="J55" s="802"/>
      <c r="K55" s="802"/>
      <c r="L55" s="802"/>
      <c r="M55" s="802"/>
      <c r="N55" s="802"/>
      <c r="O55" s="802"/>
      <c r="P55" s="803"/>
      <c r="Q55" s="881"/>
      <c r="R55" s="882"/>
      <c r="S55" s="882"/>
      <c r="T55" s="882"/>
      <c r="U55" s="882"/>
      <c r="V55" s="882"/>
      <c r="W55" s="882"/>
      <c r="X55" s="882"/>
      <c r="Y55" s="882"/>
      <c r="Z55" s="882"/>
      <c r="AA55" s="882"/>
      <c r="AB55" s="882"/>
      <c r="AC55" s="882"/>
      <c r="AD55" s="882"/>
      <c r="AE55" s="883"/>
      <c r="AF55" s="807"/>
      <c r="AG55" s="808"/>
      <c r="AH55" s="808"/>
      <c r="AI55" s="808"/>
      <c r="AJ55" s="809"/>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8"/>
      <c r="CI55" s="829"/>
      <c r="CJ55" s="829"/>
      <c r="CK55" s="829"/>
      <c r="CL55" s="830"/>
      <c r="CM55" s="828"/>
      <c r="CN55" s="829"/>
      <c r="CO55" s="829"/>
      <c r="CP55" s="829"/>
      <c r="CQ55" s="830"/>
      <c r="CR55" s="828"/>
      <c r="CS55" s="829"/>
      <c r="CT55" s="829"/>
      <c r="CU55" s="829"/>
      <c r="CV55" s="830"/>
      <c r="CW55" s="828"/>
      <c r="CX55" s="829"/>
      <c r="CY55" s="829"/>
      <c r="CZ55" s="829"/>
      <c r="DA55" s="830"/>
      <c r="DB55" s="828"/>
      <c r="DC55" s="829"/>
      <c r="DD55" s="829"/>
      <c r="DE55" s="829"/>
      <c r="DF55" s="830"/>
      <c r="DG55" s="828"/>
      <c r="DH55" s="829"/>
      <c r="DI55" s="829"/>
      <c r="DJ55" s="829"/>
      <c r="DK55" s="830"/>
      <c r="DL55" s="828"/>
      <c r="DM55" s="829"/>
      <c r="DN55" s="829"/>
      <c r="DO55" s="829"/>
      <c r="DP55" s="830"/>
      <c r="DQ55" s="828"/>
      <c r="DR55" s="829"/>
      <c r="DS55" s="829"/>
      <c r="DT55" s="829"/>
      <c r="DU55" s="830"/>
      <c r="DV55" s="831"/>
      <c r="DW55" s="832"/>
      <c r="DX55" s="832"/>
      <c r="DY55" s="832"/>
      <c r="DZ55" s="833"/>
      <c r="EA55" s="247"/>
    </row>
    <row r="56" spans="1:131" s="248" customFormat="1" ht="26.25" customHeight="1">
      <c r="A56" s="262">
        <v>29</v>
      </c>
      <c r="B56" s="801"/>
      <c r="C56" s="802"/>
      <c r="D56" s="802"/>
      <c r="E56" s="802"/>
      <c r="F56" s="802"/>
      <c r="G56" s="802"/>
      <c r="H56" s="802"/>
      <c r="I56" s="802"/>
      <c r="J56" s="802"/>
      <c r="K56" s="802"/>
      <c r="L56" s="802"/>
      <c r="M56" s="802"/>
      <c r="N56" s="802"/>
      <c r="O56" s="802"/>
      <c r="P56" s="803"/>
      <c r="Q56" s="881"/>
      <c r="R56" s="882"/>
      <c r="S56" s="882"/>
      <c r="T56" s="882"/>
      <c r="U56" s="882"/>
      <c r="V56" s="882"/>
      <c r="W56" s="882"/>
      <c r="X56" s="882"/>
      <c r="Y56" s="882"/>
      <c r="Z56" s="882"/>
      <c r="AA56" s="882"/>
      <c r="AB56" s="882"/>
      <c r="AC56" s="882"/>
      <c r="AD56" s="882"/>
      <c r="AE56" s="883"/>
      <c r="AF56" s="807"/>
      <c r="AG56" s="808"/>
      <c r="AH56" s="808"/>
      <c r="AI56" s="808"/>
      <c r="AJ56" s="809"/>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8"/>
      <c r="CI56" s="829"/>
      <c r="CJ56" s="829"/>
      <c r="CK56" s="829"/>
      <c r="CL56" s="830"/>
      <c r="CM56" s="828"/>
      <c r="CN56" s="829"/>
      <c r="CO56" s="829"/>
      <c r="CP56" s="829"/>
      <c r="CQ56" s="830"/>
      <c r="CR56" s="828"/>
      <c r="CS56" s="829"/>
      <c r="CT56" s="829"/>
      <c r="CU56" s="829"/>
      <c r="CV56" s="830"/>
      <c r="CW56" s="828"/>
      <c r="CX56" s="829"/>
      <c r="CY56" s="829"/>
      <c r="CZ56" s="829"/>
      <c r="DA56" s="830"/>
      <c r="DB56" s="828"/>
      <c r="DC56" s="829"/>
      <c r="DD56" s="829"/>
      <c r="DE56" s="829"/>
      <c r="DF56" s="830"/>
      <c r="DG56" s="828"/>
      <c r="DH56" s="829"/>
      <c r="DI56" s="829"/>
      <c r="DJ56" s="829"/>
      <c r="DK56" s="830"/>
      <c r="DL56" s="828"/>
      <c r="DM56" s="829"/>
      <c r="DN56" s="829"/>
      <c r="DO56" s="829"/>
      <c r="DP56" s="830"/>
      <c r="DQ56" s="828"/>
      <c r="DR56" s="829"/>
      <c r="DS56" s="829"/>
      <c r="DT56" s="829"/>
      <c r="DU56" s="830"/>
      <c r="DV56" s="831"/>
      <c r="DW56" s="832"/>
      <c r="DX56" s="832"/>
      <c r="DY56" s="832"/>
      <c r="DZ56" s="833"/>
      <c r="EA56" s="247"/>
    </row>
    <row r="57" spans="1:131" s="248" customFormat="1" ht="26.25" customHeight="1">
      <c r="A57" s="262">
        <v>30</v>
      </c>
      <c r="B57" s="801"/>
      <c r="C57" s="802"/>
      <c r="D57" s="802"/>
      <c r="E57" s="802"/>
      <c r="F57" s="802"/>
      <c r="G57" s="802"/>
      <c r="H57" s="802"/>
      <c r="I57" s="802"/>
      <c r="J57" s="802"/>
      <c r="K57" s="802"/>
      <c r="L57" s="802"/>
      <c r="M57" s="802"/>
      <c r="N57" s="802"/>
      <c r="O57" s="802"/>
      <c r="P57" s="803"/>
      <c r="Q57" s="881"/>
      <c r="R57" s="882"/>
      <c r="S57" s="882"/>
      <c r="T57" s="882"/>
      <c r="U57" s="882"/>
      <c r="V57" s="882"/>
      <c r="W57" s="882"/>
      <c r="X57" s="882"/>
      <c r="Y57" s="882"/>
      <c r="Z57" s="882"/>
      <c r="AA57" s="882"/>
      <c r="AB57" s="882"/>
      <c r="AC57" s="882"/>
      <c r="AD57" s="882"/>
      <c r="AE57" s="883"/>
      <c r="AF57" s="807"/>
      <c r="AG57" s="808"/>
      <c r="AH57" s="808"/>
      <c r="AI57" s="808"/>
      <c r="AJ57" s="809"/>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8"/>
      <c r="CI57" s="829"/>
      <c r="CJ57" s="829"/>
      <c r="CK57" s="829"/>
      <c r="CL57" s="830"/>
      <c r="CM57" s="828"/>
      <c r="CN57" s="829"/>
      <c r="CO57" s="829"/>
      <c r="CP57" s="829"/>
      <c r="CQ57" s="830"/>
      <c r="CR57" s="828"/>
      <c r="CS57" s="829"/>
      <c r="CT57" s="829"/>
      <c r="CU57" s="829"/>
      <c r="CV57" s="830"/>
      <c r="CW57" s="828"/>
      <c r="CX57" s="829"/>
      <c r="CY57" s="829"/>
      <c r="CZ57" s="829"/>
      <c r="DA57" s="830"/>
      <c r="DB57" s="828"/>
      <c r="DC57" s="829"/>
      <c r="DD57" s="829"/>
      <c r="DE57" s="829"/>
      <c r="DF57" s="830"/>
      <c r="DG57" s="828"/>
      <c r="DH57" s="829"/>
      <c r="DI57" s="829"/>
      <c r="DJ57" s="829"/>
      <c r="DK57" s="830"/>
      <c r="DL57" s="828"/>
      <c r="DM57" s="829"/>
      <c r="DN57" s="829"/>
      <c r="DO57" s="829"/>
      <c r="DP57" s="830"/>
      <c r="DQ57" s="828"/>
      <c r="DR57" s="829"/>
      <c r="DS57" s="829"/>
      <c r="DT57" s="829"/>
      <c r="DU57" s="830"/>
      <c r="DV57" s="831"/>
      <c r="DW57" s="832"/>
      <c r="DX57" s="832"/>
      <c r="DY57" s="832"/>
      <c r="DZ57" s="833"/>
      <c r="EA57" s="247"/>
    </row>
    <row r="58" spans="1:131" s="248" customFormat="1" ht="26.25" customHeight="1">
      <c r="A58" s="262">
        <v>31</v>
      </c>
      <c r="B58" s="801"/>
      <c r="C58" s="802"/>
      <c r="D58" s="802"/>
      <c r="E58" s="802"/>
      <c r="F58" s="802"/>
      <c r="G58" s="802"/>
      <c r="H58" s="802"/>
      <c r="I58" s="802"/>
      <c r="J58" s="802"/>
      <c r="K58" s="802"/>
      <c r="L58" s="802"/>
      <c r="M58" s="802"/>
      <c r="N58" s="802"/>
      <c r="O58" s="802"/>
      <c r="P58" s="803"/>
      <c r="Q58" s="881"/>
      <c r="R58" s="882"/>
      <c r="S58" s="882"/>
      <c r="T58" s="882"/>
      <c r="U58" s="882"/>
      <c r="V58" s="882"/>
      <c r="W58" s="882"/>
      <c r="X58" s="882"/>
      <c r="Y58" s="882"/>
      <c r="Z58" s="882"/>
      <c r="AA58" s="882"/>
      <c r="AB58" s="882"/>
      <c r="AC58" s="882"/>
      <c r="AD58" s="882"/>
      <c r="AE58" s="883"/>
      <c r="AF58" s="807"/>
      <c r="AG58" s="808"/>
      <c r="AH58" s="808"/>
      <c r="AI58" s="808"/>
      <c r="AJ58" s="809"/>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8"/>
      <c r="CI58" s="829"/>
      <c r="CJ58" s="829"/>
      <c r="CK58" s="829"/>
      <c r="CL58" s="830"/>
      <c r="CM58" s="828"/>
      <c r="CN58" s="829"/>
      <c r="CO58" s="829"/>
      <c r="CP58" s="829"/>
      <c r="CQ58" s="830"/>
      <c r="CR58" s="828"/>
      <c r="CS58" s="829"/>
      <c r="CT58" s="829"/>
      <c r="CU58" s="829"/>
      <c r="CV58" s="830"/>
      <c r="CW58" s="828"/>
      <c r="CX58" s="829"/>
      <c r="CY58" s="829"/>
      <c r="CZ58" s="829"/>
      <c r="DA58" s="830"/>
      <c r="DB58" s="828"/>
      <c r="DC58" s="829"/>
      <c r="DD58" s="829"/>
      <c r="DE58" s="829"/>
      <c r="DF58" s="830"/>
      <c r="DG58" s="828"/>
      <c r="DH58" s="829"/>
      <c r="DI58" s="829"/>
      <c r="DJ58" s="829"/>
      <c r="DK58" s="830"/>
      <c r="DL58" s="828"/>
      <c r="DM58" s="829"/>
      <c r="DN58" s="829"/>
      <c r="DO58" s="829"/>
      <c r="DP58" s="830"/>
      <c r="DQ58" s="828"/>
      <c r="DR58" s="829"/>
      <c r="DS58" s="829"/>
      <c r="DT58" s="829"/>
      <c r="DU58" s="830"/>
      <c r="DV58" s="831"/>
      <c r="DW58" s="832"/>
      <c r="DX58" s="832"/>
      <c r="DY58" s="832"/>
      <c r="DZ58" s="833"/>
      <c r="EA58" s="247"/>
    </row>
    <row r="59" spans="1:131" s="248" customFormat="1" ht="26.25" customHeight="1">
      <c r="A59" s="262">
        <v>32</v>
      </c>
      <c r="B59" s="801"/>
      <c r="C59" s="802"/>
      <c r="D59" s="802"/>
      <c r="E59" s="802"/>
      <c r="F59" s="802"/>
      <c r="G59" s="802"/>
      <c r="H59" s="802"/>
      <c r="I59" s="802"/>
      <c r="J59" s="802"/>
      <c r="K59" s="802"/>
      <c r="L59" s="802"/>
      <c r="M59" s="802"/>
      <c r="N59" s="802"/>
      <c r="O59" s="802"/>
      <c r="P59" s="803"/>
      <c r="Q59" s="881"/>
      <c r="R59" s="882"/>
      <c r="S59" s="882"/>
      <c r="T59" s="882"/>
      <c r="U59" s="882"/>
      <c r="V59" s="882"/>
      <c r="W59" s="882"/>
      <c r="X59" s="882"/>
      <c r="Y59" s="882"/>
      <c r="Z59" s="882"/>
      <c r="AA59" s="882"/>
      <c r="AB59" s="882"/>
      <c r="AC59" s="882"/>
      <c r="AD59" s="882"/>
      <c r="AE59" s="883"/>
      <c r="AF59" s="807"/>
      <c r="AG59" s="808"/>
      <c r="AH59" s="808"/>
      <c r="AI59" s="808"/>
      <c r="AJ59" s="809"/>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8"/>
      <c r="CI59" s="829"/>
      <c r="CJ59" s="829"/>
      <c r="CK59" s="829"/>
      <c r="CL59" s="830"/>
      <c r="CM59" s="828"/>
      <c r="CN59" s="829"/>
      <c r="CO59" s="829"/>
      <c r="CP59" s="829"/>
      <c r="CQ59" s="830"/>
      <c r="CR59" s="828"/>
      <c r="CS59" s="829"/>
      <c r="CT59" s="829"/>
      <c r="CU59" s="829"/>
      <c r="CV59" s="830"/>
      <c r="CW59" s="828"/>
      <c r="CX59" s="829"/>
      <c r="CY59" s="829"/>
      <c r="CZ59" s="829"/>
      <c r="DA59" s="830"/>
      <c r="DB59" s="828"/>
      <c r="DC59" s="829"/>
      <c r="DD59" s="829"/>
      <c r="DE59" s="829"/>
      <c r="DF59" s="830"/>
      <c r="DG59" s="828"/>
      <c r="DH59" s="829"/>
      <c r="DI59" s="829"/>
      <c r="DJ59" s="829"/>
      <c r="DK59" s="830"/>
      <c r="DL59" s="828"/>
      <c r="DM59" s="829"/>
      <c r="DN59" s="829"/>
      <c r="DO59" s="829"/>
      <c r="DP59" s="830"/>
      <c r="DQ59" s="828"/>
      <c r="DR59" s="829"/>
      <c r="DS59" s="829"/>
      <c r="DT59" s="829"/>
      <c r="DU59" s="830"/>
      <c r="DV59" s="831"/>
      <c r="DW59" s="832"/>
      <c r="DX59" s="832"/>
      <c r="DY59" s="832"/>
      <c r="DZ59" s="833"/>
      <c r="EA59" s="247"/>
    </row>
    <row r="60" spans="1:131" s="248" customFormat="1" ht="26.25" customHeight="1">
      <c r="A60" s="262">
        <v>33</v>
      </c>
      <c r="B60" s="801"/>
      <c r="C60" s="802"/>
      <c r="D60" s="802"/>
      <c r="E60" s="802"/>
      <c r="F60" s="802"/>
      <c r="G60" s="802"/>
      <c r="H60" s="802"/>
      <c r="I60" s="802"/>
      <c r="J60" s="802"/>
      <c r="K60" s="802"/>
      <c r="L60" s="802"/>
      <c r="M60" s="802"/>
      <c r="N60" s="802"/>
      <c r="O60" s="802"/>
      <c r="P60" s="803"/>
      <c r="Q60" s="881"/>
      <c r="R60" s="882"/>
      <c r="S60" s="882"/>
      <c r="T60" s="882"/>
      <c r="U60" s="882"/>
      <c r="V60" s="882"/>
      <c r="W60" s="882"/>
      <c r="X60" s="882"/>
      <c r="Y60" s="882"/>
      <c r="Z60" s="882"/>
      <c r="AA60" s="882"/>
      <c r="AB60" s="882"/>
      <c r="AC60" s="882"/>
      <c r="AD60" s="882"/>
      <c r="AE60" s="883"/>
      <c r="AF60" s="807"/>
      <c r="AG60" s="808"/>
      <c r="AH60" s="808"/>
      <c r="AI60" s="808"/>
      <c r="AJ60" s="809"/>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8"/>
      <c r="CI60" s="829"/>
      <c r="CJ60" s="829"/>
      <c r="CK60" s="829"/>
      <c r="CL60" s="830"/>
      <c r="CM60" s="828"/>
      <c r="CN60" s="829"/>
      <c r="CO60" s="829"/>
      <c r="CP60" s="829"/>
      <c r="CQ60" s="830"/>
      <c r="CR60" s="828"/>
      <c r="CS60" s="829"/>
      <c r="CT60" s="829"/>
      <c r="CU60" s="829"/>
      <c r="CV60" s="830"/>
      <c r="CW60" s="828"/>
      <c r="CX60" s="829"/>
      <c r="CY60" s="829"/>
      <c r="CZ60" s="829"/>
      <c r="DA60" s="830"/>
      <c r="DB60" s="828"/>
      <c r="DC60" s="829"/>
      <c r="DD60" s="829"/>
      <c r="DE60" s="829"/>
      <c r="DF60" s="830"/>
      <c r="DG60" s="828"/>
      <c r="DH60" s="829"/>
      <c r="DI60" s="829"/>
      <c r="DJ60" s="829"/>
      <c r="DK60" s="830"/>
      <c r="DL60" s="828"/>
      <c r="DM60" s="829"/>
      <c r="DN60" s="829"/>
      <c r="DO60" s="829"/>
      <c r="DP60" s="830"/>
      <c r="DQ60" s="828"/>
      <c r="DR60" s="829"/>
      <c r="DS60" s="829"/>
      <c r="DT60" s="829"/>
      <c r="DU60" s="830"/>
      <c r="DV60" s="831"/>
      <c r="DW60" s="832"/>
      <c r="DX60" s="832"/>
      <c r="DY60" s="832"/>
      <c r="DZ60" s="833"/>
      <c r="EA60" s="247"/>
    </row>
    <row r="61" spans="1:131" s="248" customFormat="1" ht="26.25" customHeight="1" thickBot="1">
      <c r="A61" s="262">
        <v>34</v>
      </c>
      <c r="B61" s="801"/>
      <c r="C61" s="802"/>
      <c r="D61" s="802"/>
      <c r="E61" s="802"/>
      <c r="F61" s="802"/>
      <c r="G61" s="802"/>
      <c r="H61" s="802"/>
      <c r="I61" s="802"/>
      <c r="J61" s="802"/>
      <c r="K61" s="802"/>
      <c r="L61" s="802"/>
      <c r="M61" s="802"/>
      <c r="N61" s="802"/>
      <c r="O61" s="802"/>
      <c r="P61" s="803"/>
      <c r="Q61" s="881"/>
      <c r="R61" s="882"/>
      <c r="S61" s="882"/>
      <c r="T61" s="882"/>
      <c r="U61" s="882"/>
      <c r="V61" s="882"/>
      <c r="W61" s="882"/>
      <c r="X61" s="882"/>
      <c r="Y61" s="882"/>
      <c r="Z61" s="882"/>
      <c r="AA61" s="882"/>
      <c r="AB61" s="882"/>
      <c r="AC61" s="882"/>
      <c r="AD61" s="882"/>
      <c r="AE61" s="883"/>
      <c r="AF61" s="807"/>
      <c r="AG61" s="808"/>
      <c r="AH61" s="808"/>
      <c r="AI61" s="808"/>
      <c r="AJ61" s="809"/>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8"/>
      <c r="CI61" s="829"/>
      <c r="CJ61" s="829"/>
      <c r="CK61" s="829"/>
      <c r="CL61" s="830"/>
      <c r="CM61" s="828"/>
      <c r="CN61" s="829"/>
      <c r="CO61" s="829"/>
      <c r="CP61" s="829"/>
      <c r="CQ61" s="830"/>
      <c r="CR61" s="828"/>
      <c r="CS61" s="829"/>
      <c r="CT61" s="829"/>
      <c r="CU61" s="829"/>
      <c r="CV61" s="830"/>
      <c r="CW61" s="828"/>
      <c r="CX61" s="829"/>
      <c r="CY61" s="829"/>
      <c r="CZ61" s="829"/>
      <c r="DA61" s="830"/>
      <c r="DB61" s="828"/>
      <c r="DC61" s="829"/>
      <c r="DD61" s="829"/>
      <c r="DE61" s="829"/>
      <c r="DF61" s="830"/>
      <c r="DG61" s="828"/>
      <c r="DH61" s="829"/>
      <c r="DI61" s="829"/>
      <c r="DJ61" s="829"/>
      <c r="DK61" s="830"/>
      <c r="DL61" s="828"/>
      <c r="DM61" s="829"/>
      <c r="DN61" s="829"/>
      <c r="DO61" s="829"/>
      <c r="DP61" s="830"/>
      <c r="DQ61" s="828"/>
      <c r="DR61" s="829"/>
      <c r="DS61" s="829"/>
      <c r="DT61" s="829"/>
      <c r="DU61" s="830"/>
      <c r="DV61" s="831"/>
      <c r="DW61" s="832"/>
      <c r="DX61" s="832"/>
      <c r="DY61" s="832"/>
      <c r="DZ61" s="833"/>
      <c r="EA61" s="247"/>
    </row>
    <row r="62" spans="1:131" s="248" customFormat="1" ht="26.25" customHeight="1">
      <c r="A62" s="262">
        <v>35</v>
      </c>
      <c r="B62" s="801"/>
      <c r="C62" s="802"/>
      <c r="D62" s="802"/>
      <c r="E62" s="802"/>
      <c r="F62" s="802"/>
      <c r="G62" s="802"/>
      <c r="H62" s="802"/>
      <c r="I62" s="802"/>
      <c r="J62" s="802"/>
      <c r="K62" s="802"/>
      <c r="L62" s="802"/>
      <c r="M62" s="802"/>
      <c r="N62" s="802"/>
      <c r="O62" s="802"/>
      <c r="P62" s="803"/>
      <c r="Q62" s="881"/>
      <c r="R62" s="882"/>
      <c r="S62" s="882"/>
      <c r="T62" s="882"/>
      <c r="U62" s="882"/>
      <c r="V62" s="882"/>
      <c r="W62" s="882"/>
      <c r="X62" s="882"/>
      <c r="Y62" s="882"/>
      <c r="Z62" s="882"/>
      <c r="AA62" s="882"/>
      <c r="AB62" s="882"/>
      <c r="AC62" s="882"/>
      <c r="AD62" s="882"/>
      <c r="AE62" s="883"/>
      <c r="AF62" s="807"/>
      <c r="AG62" s="808"/>
      <c r="AH62" s="808"/>
      <c r="AI62" s="808"/>
      <c r="AJ62" s="809"/>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405</v>
      </c>
      <c r="BK62" s="853"/>
      <c r="BL62" s="853"/>
      <c r="BM62" s="853"/>
      <c r="BN62" s="854"/>
      <c r="BO62" s="266"/>
      <c r="BP62" s="266"/>
      <c r="BQ62" s="263">
        <v>56</v>
      </c>
      <c r="BR62" s="264"/>
      <c r="BS62" s="814"/>
      <c r="BT62" s="815"/>
      <c r="BU62" s="815"/>
      <c r="BV62" s="815"/>
      <c r="BW62" s="815"/>
      <c r="BX62" s="815"/>
      <c r="BY62" s="815"/>
      <c r="BZ62" s="815"/>
      <c r="CA62" s="815"/>
      <c r="CB62" s="815"/>
      <c r="CC62" s="815"/>
      <c r="CD62" s="815"/>
      <c r="CE62" s="815"/>
      <c r="CF62" s="815"/>
      <c r="CG62" s="816"/>
      <c r="CH62" s="828"/>
      <c r="CI62" s="829"/>
      <c r="CJ62" s="829"/>
      <c r="CK62" s="829"/>
      <c r="CL62" s="830"/>
      <c r="CM62" s="828"/>
      <c r="CN62" s="829"/>
      <c r="CO62" s="829"/>
      <c r="CP62" s="829"/>
      <c r="CQ62" s="830"/>
      <c r="CR62" s="828"/>
      <c r="CS62" s="829"/>
      <c r="CT62" s="829"/>
      <c r="CU62" s="829"/>
      <c r="CV62" s="830"/>
      <c r="CW62" s="828"/>
      <c r="CX62" s="829"/>
      <c r="CY62" s="829"/>
      <c r="CZ62" s="829"/>
      <c r="DA62" s="830"/>
      <c r="DB62" s="828"/>
      <c r="DC62" s="829"/>
      <c r="DD62" s="829"/>
      <c r="DE62" s="829"/>
      <c r="DF62" s="830"/>
      <c r="DG62" s="828"/>
      <c r="DH62" s="829"/>
      <c r="DI62" s="829"/>
      <c r="DJ62" s="829"/>
      <c r="DK62" s="830"/>
      <c r="DL62" s="828"/>
      <c r="DM62" s="829"/>
      <c r="DN62" s="829"/>
      <c r="DO62" s="829"/>
      <c r="DP62" s="830"/>
      <c r="DQ62" s="828"/>
      <c r="DR62" s="829"/>
      <c r="DS62" s="829"/>
      <c r="DT62" s="829"/>
      <c r="DU62" s="830"/>
      <c r="DV62" s="831"/>
      <c r="DW62" s="832"/>
      <c r="DX62" s="832"/>
      <c r="DY62" s="832"/>
      <c r="DZ62" s="833"/>
      <c r="EA62" s="247"/>
    </row>
    <row r="63" spans="1:131" s="248" customFormat="1" ht="26.25" customHeight="1" thickBot="1">
      <c r="A63" s="265" t="s">
        <v>387</v>
      </c>
      <c r="B63" s="837" t="s">
        <v>406</v>
      </c>
      <c r="C63" s="838"/>
      <c r="D63" s="838"/>
      <c r="E63" s="838"/>
      <c r="F63" s="838"/>
      <c r="G63" s="838"/>
      <c r="H63" s="838"/>
      <c r="I63" s="838"/>
      <c r="J63" s="838"/>
      <c r="K63" s="838"/>
      <c r="L63" s="838"/>
      <c r="M63" s="838"/>
      <c r="N63" s="838"/>
      <c r="O63" s="838"/>
      <c r="P63" s="839"/>
      <c r="Q63" s="886"/>
      <c r="R63" s="887"/>
      <c r="S63" s="887"/>
      <c r="T63" s="887"/>
      <c r="U63" s="887"/>
      <c r="V63" s="887"/>
      <c r="W63" s="887"/>
      <c r="X63" s="887"/>
      <c r="Y63" s="887"/>
      <c r="Z63" s="887"/>
      <c r="AA63" s="887"/>
      <c r="AB63" s="887"/>
      <c r="AC63" s="887"/>
      <c r="AD63" s="887"/>
      <c r="AE63" s="888"/>
      <c r="AF63" s="889">
        <v>80</v>
      </c>
      <c r="AG63" s="890"/>
      <c r="AH63" s="890"/>
      <c r="AI63" s="890"/>
      <c r="AJ63" s="891"/>
      <c r="AK63" s="892"/>
      <c r="AL63" s="887"/>
      <c r="AM63" s="887"/>
      <c r="AN63" s="887"/>
      <c r="AO63" s="887"/>
      <c r="AP63" s="890">
        <v>456</v>
      </c>
      <c r="AQ63" s="890"/>
      <c r="AR63" s="890"/>
      <c r="AS63" s="890"/>
      <c r="AT63" s="890"/>
      <c r="AU63" s="890">
        <v>70</v>
      </c>
      <c r="AV63" s="890"/>
      <c r="AW63" s="890"/>
      <c r="AX63" s="890"/>
      <c r="AY63" s="890"/>
      <c r="AZ63" s="894"/>
      <c r="BA63" s="894"/>
      <c r="BB63" s="894"/>
      <c r="BC63" s="894"/>
      <c r="BD63" s="894"/>
      <c r="BE63" s="895"/>
      <c r="BF63" s="895"/>
      <c r="BG63" s="895"/>
      <c r="BH63" s="895"/>
      <c r="BI63" s="896"/>
      <c r="BJ63" s="897" t="s">
        <v>407</v>
      </c>
      <c r="BK63" s="898"/>
      <c r="BL63" s="898"/>
      <c r="BM63" s="898"/>
      <c r="BN63" s="899"/>
      <c r="BO63" s="266"/>
      <c r="BP63" s="266"/>
      <c r="BQ63" s="263">
        <v>57</v>
      </c>
      <c r="BR63" s="264"/>
      <c r="BS63" s="814"/>
      <c r="BT63" s="815"/>
      <c r="BU63" s="815"/>
      <c r="BV63" s="815"/>
      <c r="BW63" s="815"/>
      <c r="BX63" s="815"/>
      <c r="BY63" s="815"/>
      <c r="BZ63" s="815"/>
      <c r="CA63" s="815"/>
      <c r="CB63" s="815"/>
      <c r="CC63" s="815"/>
      <c r="CD63" s="815"/>
      <c r="CE63" s="815"/>
      <c r="CF63" s="815"/>
      <c r="CG63" s="816"/>
      <c r="CH63" s="828"/>
      <c r="CI63" s="829"/>
      <c r="CJ63" s="829"/>
      <c r="CK63" s="829"/>
      <c r="CL63" s="830"/>
      <c r="CM63" s="828"/>
      <c r="CN63" s="829"/>
      <c r="CO63" s="829"/>
      <c r="CP63" s="829"/>
      <c r="CQ63" s="830"/>
      <c r="CR63" s="828"/>
      <c r="CS63" s="829"/>
      <c r="CT63" s="829"/>
      <c r="CU63" s="829"/>
      <c r="CV63" s="830"/>
      <c r="CW63" s="828"/>
      <c r="CX63" s="829"/>
      <c r="CY63" s="829"/>
      <c r="CZ63" s="829"/>
      <c r="DA63" s="830"/>
      <c r="DB63" s="828"/>
      <c r="DC63" s="829"/>
      <c r="DD63" s="829"/>
      <c r="DE63" s="829"/>
      <c r="DF63" s="830"/>
      <c r="DG63" s="828"/>
      <c r="DH63" s="829"/>
      <c r="DI63" s="829"/>
      <c r="DJ63" s="829"/>
      <c r="DK63" s="830"/>
      <c r="DL63" s="828"/>
      <c r="DM63" s="829"/>
      <c r="DN63" s="829"/>
      <c r="DO63" s="829"/>
      <c r="DP63" s="830"/>
      <c r="DQ63" s="828"/>
      <c r="DR63" s="829"/>
      <c r="DS63" s="829"/>
      <c r="DT63" s="829"/>
      <c r="DU63" s="830"/>
      <c r="DV63" s="831"/>
      <c r="DW63" s="832"/>
      <c r="DX63" s="832"/>
      <c r="DY63" s="832"/>
      <c r="DZ63" s="833"/>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8"/>
      <c r="CI64" s="829"/>
      <c r="CJ64" s="829"/>
      <c r="CK64" s="829"/>
      <c r="CL64" s="830"/>
      <c r="CM64" s="828"/>
      <c r="CN64" s="829"/>
      <c r="CO64" s="829"/>
      <c r="CP64" s="829"/>
      <c r="CQ64" s="830"/>
      <c r="CR64" s="828"/>
      <c r="CS64" s="829"/>
      <c r="CT64" s="829"/>
      <c r="CU64" s="829"/>
      <c r="CV64" s="830"/>
      <c r="CW64" s="828"/>
      <c r="CX64" s="829"/>
      <c r="CY64" s="829"/>
      <c r="CZ64" s="829"/>
      <c r="DA64" s="830"/>
      <c r="DB64" s="828"/>
      <c r="DC64" s="829"/>
      <c r="DD64" s="829"/>
      <c r="DE64" s="829"/>
      <c r="DF64" s="830"/>
      <c r="DG64" s="828"/>
      <c r="DH64" s="829"/>
      <c r="DI64" s="829"/>
      <c r="DJ64" s="829"/>
      <c r="DK64" s="830"/>
      <c r="DL64" s="828"/>
      <c r="DM64" s="829"/>
      <c r="DN64" s="829"/>
      <c r="DO64" s="829"/>
      <c r="DP64" s="830"/>
      <c r="DQ64" s="828"/>
      <c r="DR64" s="829"/>
      <c r="DS64" s="829"/>
      <c r="DT64" s="829"/>
      <c r="DU64" s="830"/>
      <c r="DV64" s="831"/>
      <c r="DW64" s="832"/>
      <c r="DX64" s="832"/>
      <c r="DY64" s="832"/>
      <c r="DZ64" s="833"/>
      <c r="EA64" s="247"/>
    </row>
    <row r="65" spans="1:131" s="248" customFormat="1" ht="26.25" customHeight="1" thickBot="1">
      <c r="A65" s="253" t="s">
        <v>408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8"/>
      <c r="CI65" s="829"/>
      <c r="CJ65" s="829"/>
      <c r="CK65" s="829"/>
      <c r="CL65" s="830"/>
      <c r="CM65" s="828"/>
      <c r="CN65" s="829"/>
      <c r="CO65" s="829"/>
      <c r="CP65" s="829"/>
      <c r="CQ65" s="830"/>
      <c r="CR65" s="828"/>
      <c r="CS65" s="829"/>
      <c r="CT65" s="829"/>
      <c r="CU65" s="829"/>
      <c r="CV65" s="830"/>
      <c r="CW65" s="828"/>
      <c r="CX65" s="829"/>
      <c r="CY65" s="829"/>
      <c r="CZ65" s="829"/>
      <c r="DA65" s="830"/>
      <c r="DB65" s="828"/>
      <c r="DC65" s="829"/>
      <c r="DD65" s="829"/>
      <c r="DE65" s="829"/>
      <c r="DF65" s="830"/>
      <c r="DG65" s="828"/>
      <c r="DH65" s="829"/>
      <c r="DI65" s="829"/>
      <c r="DJ65" s="829"/>
      <c r="DK65" s="830"/>
      <c r="DL65" s="828"/>
      <c r="DM65" s="829"/>
      <c r="DN65" s="829"/>
      <c r="DO65" s="829"/>
      <c r="DP65" s="830"/>
      <c r="DQ65" s="828"/>
      <c r="DR65" s="829"/>
      <c r="DS65" s="829"/>
      <c r="DT65" s="829"/>
      <c r="DU65" s="830"/>
      <c r="DV65" s="831"/>
      <c r="DW65" s="832"/>
      <c r="DX65" s="832"/>
      <c r="DY65" s="832"/>
      <c r="DZ65" s="833"/>
      <c r="EA65" s="247"/>
    </row>
    <row r="66" spans="1:131" s="248" customFormat="1" ht="26.25" customHeight="1">
      <c r="A66" s="786" t="s">
        <v>409</v>
      </c>
      <c r="B66" s="787"/>
      <c r="C66" s="787"/>
      <c r="D66" s="787"/>
      <c r="E66" s="787"/>
      <c r="F66" s="787"/>
      <c r="G66" s="787"/>
      <c r="H66" s="787"/>
      <c r="I66" s="787"/>
      <c r="J66" s="787"/>
      <c r="K66" s="787"/>
      <c r="L66" s="787"/>
      <c r="M66" s="787"/>
      <c r="N66" s="787"/>
      <c r="O66" s="787"/>
      <c r="P66" s="788"/>
      <c r="Q66" s="763" t="s">
        <v>391</v>
      </c>
      <c r="R66" s="764"/>
      <c r="S66" s="764"/>
      <c r="T66" s="764"/>
      <c r="U66" s="765"/>
      <c r="V66" s="763" t="s">
        <v>392</v>
      </c>
      <c r="W66" s="764"/>
      <c r="X66" s="764"/>
      <c r="Y66" s="764"/>
      <c r="Z66" s="765"/>
      <c r="AA66" s="763" t="s">
        <v>393</v>
      </c>
      <c r="AB66" s="764"/>
      <c r="AC66" s="764"/>
      <c r="AD66" s="764"/>
      <c r="AE66" s="765"/>
      <c r="AF66" s="900" t="s">
        <v>394</v>
      </c>
      <c r="AG66" s="860"/>
      <c r="AH66" s="860"/>
      <c r="AI66" s="860"/>
      <c r="AJ66" s="901"/>
      <c r="AK66" s="763" t="s">
        <v>395</v>
      </c>
      <c r="AL66" s="787"/>
      <c r="AM66" s="787"/>
      <c r="AN66" s="787"/>
      <c r="AO66" s="788"/>
      <c r="AP66" s="763" t="s">
        <v>410</v>
      </c>
      <c r="AQ66" s="764"/>
      <c r="AR66" s="764"/>
      <c r="AS66" s="764"/>
      <c r="AT66" s="765"/>
      <c r="AU66" s="763" t="s">
        <v>411</v>
      </c>
      <c r="AV66" s="764"/>
      <c r="AW66" s="764"/>
      <c r="AX66" s="764"/>
      <c r="AY66" s="765"/>
      <c r="AZ66" s="763" t="s">
        <v>374</v>
      </c>
      <c r="BA66" s="764"/>
      <c r="BB66" s="764"/>
      <c r="BC66" s="764"/>
      <c r="BD66" s="775"/>
      <c r="BE66" s="266"/>
      <c r="BF66" s="266"/>
      <c r="BG66" s="266"/>
      <c r="BH66" s="266"/>
      <c r="BI66" s="266"/>
      <c r="BJ66" s="266"/>
      <c r="BK66" s="266"/>
      <c r="BL66" s="266"/>
      <c r="BM66" s="266"/>
      <c r="BN66" s="266"/>
      <c r="BO66" s="266"/>
      <c r="BP66" s="266"/>
      <c r="BQ66" s="263">
        <v>60</v>
      </c>
      <c r="BR66" s="268"/>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7"/>
    </row>
    <row r="67" spans="1:131" s="248" customFormat="1" ht="26.25" customHeight="1" thickBot="1">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2"/>
      <c r="AG67" s="863"/>
      <c r="AH67" s="863"/>
      <c r="AI67" s="863"/>
      <c r="AJ67" s="903"/>
      <c r="AK67" s="904"/>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7"/>
    </row>
    <row r="68" spans="1:131" s="248" customFormat="1" ht="26.25" customHeight="1" thickTop="1">
      <c r="A68" s="259">
        <v>1</v>
      </c>
      <c r="B68" s="917" t="s">
        <v>575</v>
      </c>
      <c r="C68" s="918"/>
      <c r="D68" s="918"/>
      <c r="E68" s="918"/>
      <c r="F68" s="918"/>
      <c r="G68" s="918"/>
      <c r="H68" s="918"/>
      <c r="I68" s="918"/>
      <c r="J68" s="918"/>
      <c r="K68" s="918"/>
      <c r="L68" s="918"/>
      <c r="M68" s="918"/>
      <c r="N68" s="918"/>
      <c r="O68" s="918"/>
      <c r="P68" s="919"/>
      <c r="Q68" s="920">
        <v>9243</v>
      </c>
      <c r="R68" s="914"/>
      <c r="S68" s="914"/>
      <c r="T68" s="914"/>
      <c r="U68" s="914"/>
      <c r="V68" s="914">
        <v>8921</v>
      </c>
      <c r="W68" s="914"/>
      <c r="X68" s="914"/>
      <c r="Y68" s="914"/>
      <c r="Z68" s="914"/>
      <c r="AA68" s="914">
        <v>322</v>
      </c>
      <c r="AB68" s="914"/>
      <c r="AC68" s="914"/>
      <c r="AD68" s="914"/>
      <c r="AE68" s="914"/>
      <c r="AF68" s="914">
        <v>322</v>
      </c>
      <c r="AG68" s="914"/>
      <c r="AH68" s="914"/>
      <c r="AI68" s="914"/>
      <c r="AJ68" s="914"/>
      <c r="AK68" s="914">
        <v>3470</v>
      </c>
      <c r="AL68" s="914"/>
      <c r="AM68" s="914"/>
      <c r="AN68" s="914"/>
      <c r="AO68" s="914"/>
      <c r="AP68" s="914" t="s">
        <v>587</v>
      </c>
      <c r="AQ68" s="914"/>
      <c r="AR68" s="914"/>
      <c r="AS68" s="914"/>
      <c r="AT68" s="914"/>
      <c r="AU68" s="914" t="s">
        <v>587</v>
      </c>
      <c r="AV68" s="914"/>
      <c r="AW68" s="914"/>
      <c r="AX68" s="914"/>
      <c r="AY68" s="914"/>
      <c r="AZ68" s="915"/>
      <c r="BA68" s="915"/>
      <c r="BB68" s="915"/>
      <c r="BC68" s="915"/>
      <c r="BD68" s="916"/>
      <c r="BE68" s="266"/>
      <c r="BF68" s="266"/>
      <c r="BG68" s="266"/>
      <c r="BH68" s="266"/>
      <c r="BI68" s="266"/>
      <c r="BJ68" s="266"/>
      <c r="BK68" s="266"/>
      <c r="BL68" s="266"/>
      <c r="BM68" s="266"/>
      <c r="BN68" s="266"/>
      <c r="BO68" s="266"/>
      <c r="BP68" s="266"/>
      <c r="BQ68" s="263">
        <v>62</v>
      </c>
      <c r="BR68" s="268"/>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7"/>
    </row>
    <row r="69" spans="1:131" s="248" customFormat="1" ht="26.25" customHeight="1">
      <c r="A69" s="262">
        <v>2</v>
      </c>
      <c r="B69" s="921" t="s">
        <v>576</v>
      </c>
      <c r="C69" s="922"/>
      <c r="D69" s="922"/>
      <c r="E69" s="922"/>
      <c r="F69" s="922"/>
      <c r="G69" s="922"/>
      <c r="H69" s="922"/>
      <c r="I69" s="922"/>
      <c r="J69" s="922"/>
      <c r="K69" s="922"/>
      <c r="L69" s="922"/>
      <c r="M69" s="922"/>
      <c r="N69" s="922"/>
      <c r="O69" s="922"/>
      <c r="P69" s="923"/>
      <c r="Q69" s="924">
        <v>549</v>
      </c>
      <c r="R69" s="879"/>
      <c r="S69" s="879"/>
      <c r="T69" s="879"/>
      <c r="U69" s="879"/>
      <c r="V69" s="879">
        <v>546</v>
      </c>
      <c r="W69" s="879"/>
      <c r="X69" s="879"/>
      <c r="Y69" s="879"/>
      <c r="Z69" s="879"/>
      <c r="AA69" s="879">
        <v>3</v>
      </c>
      <c r="AB69" s="879"/>
      <c r="AC69" s="879"/>
      <c r="AD69" s="879"/>
      <c r="AE69" s="879"/>
      <c r="AF69" s="879">
        <v>3</v>
      </c>
      <c r="AG69" s="879"/>
      <c r="AH69" s="879"/>
      <c r="AI69" s="879"/>
      <c r="AJ69" s="879"/>
      <c r="AK69" s="879" t="s">
        <v>587</v>
      </c>
      <c r="AL69" s="879"/>
      <c r="AM69" s="879"/>
      <c r="AN69" s="879"/>
      <c r="AO69" s="879"/>
      <c r="AP69" s="879" t="s">
        <v>587</v>
      </c>
      <c r="AQ69" s="879"/>
      <c r="AR69" s="879"/>
      <c r="AS69" s="879"/>
      <c r="AT69" s="879"/>
      <c r="AU69" s="879" t="s">
        <v>587</v>
      </c>
      <c r="AV69" s="879"/>
      <c r="AW69" s="879"/>
      <c r="AX69" s="879"/>
      <c r="AY69" s="879"/>
      <c r="AZ69" s="925"/>
      <c r="BA69" s="925"/>
      <c r="BB69" s="925"/>
      <c r="BC69" s="925"/>
      <c r="BD69" s="926"/>
      <c r="BE69" s="266"/>
      <c r="BF69" s="266"/>
      <c r="BG69" s="266"/>
      <c r="BH69" s="266"/>
      <c r="BI69" s="266"/>
      <c r="BJ69" s="266"/>
      <c r="BK69" s="266"/>
      <c r="BL69" s="266"/>
      <c r="BM69" s="266"/>
      <c r="BN69" s="266"/>
      <c r="BO69" s="266"/>
      <c r="BP69" s="266"/>
      <c r="BQ69" s="263">
        <v>63</v>
      </c>
      <c r="BR69" s="268"/>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7"/>
    </row>
    <row r="70" spans="1:131" s="248" customFormat="1" ht="26.25" customHeight="1">
      <c r="A70" s="262">
        <v>3</v>
      </c>
      <c r="B70" s="921" t="s">
        <v>577</v>
      </c>
      <c r="C70" s="922"/>
      <c r="D70" s="922"/>
      <c r="E70" s="922"/>
      <c r="F70" s="922"/>
      <c r="G70" s="922"/>
      <c r="H70" s="922"/>
      <c r="I70" s="922"/>
      <c r="J70" s="922"/>
      <c r="K70" s="922"/>
      <c r="L70" s="922"/>
      <c r="M70" s="922"/>
      <c r="N70" s="922"/>
      <c r="O70" s="922"/>
      <c r="P70" s="923"/>
      <c r="Q70" s="924">
        <v>41</v>
      </c>
      <c r="R70" s="879"/>
      <c r="S70" s="879"/>
      <c r="T70" s="879"/>
      <c r="U70" s="879"/>
      <c r="V70" s="879">
        <v>28</v>
      </c>
      <c r="W70" s="879"/>
      <c r="X70" s="879"/>
      <c r="Y70" s="879"/>
      <c r="Z70" s="879"/>
      <c r="AA70" s="879">
        <v>13</v>
      </c>
      <c r="AB70" s="879"/>
      <c r="AC70" s="879"/>
      <c r="AD70" s="879"/>
      <c r="AE70" s="879"/>
      <c r="AF70" s="879">
        <v>13</v>
      </c>
      <c r="AG70" s="879"/>
      <c r="AH70" s="879"/>
      <c r="AI70" s="879"/>
      <c r="AJ70" s="879"/>
      <c r="AK70" s="879" t="s">
        <v>588</v>
      </c>
      <c r="AL70" s="879"/>
      <c r="AM70" s="879"/>
      <c r="AN70" s="879"/>
      <c r="AO70" s="879"/>
      <c r="AP70" s="879" t="s">
        <v>587</v>
      </c>
      <c r="AQ70" s="879"/>
      <c r="AR70" s="879"/>
      <c r="AS70" s="879"/>
      <c r="AT70" s="879"/>
      <c r="AU70" s="879" t="s">
        <v>587</v>
      </c>
      <c r="AV70" s="879"/>
      <c r="AW70" s="879"/>
      <c r="AX70" s="879"/>
      <c r="AY70" s="879"/>
      <c r="AZ70" s="925"/>
      <c r="BA70" s="925"/>
      <c r="BB70" s="925"/>
      <c r="BC70" s="925"/>
      <c r="BD70" s="926"/>
      <c r="BE70" s="266"/>
      <c r="BF70" s="266"/>
      <c r="BG70" s="266"/>
      <c r="BH70" s="266"/>
      <c r="BI70" s="266"/>
      <c r="BJ70" s="266"/>
      <c r="BK70" s="266"/>
      <c r="BL70" s="266"/>
      <c r="BM70" s="266"/>
      <c r="BN70" s="266"/>
      <c r="BO70" s="266"/>
      <c r="BP70" s="266"/>
      <c r="BQ70" s="263">
        <v>64</v>
      </c>
      <c r="BR70" s="268"/>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7"/>
    </row>
    <row r="71" spans="1:131" s="248" customFormat="1" ht="26.25" customHeight="1">
      <c r="A71" s="262">
        <v>4</v>
      </c>
      <c r="B71" s="921" t="s">
        <v>578</v>
      </c>
      <c r="C71" s="922"/>
      <c r="D71" s="922"/>
      <c r="E71" s="922"/>
      <c r="F71" s="922"/>
      <c r="G71" s="922"/>
      <c r="H71" s="922"/>
      <c r="I71" s="922"/>
      <c r="J71" s="922"/>
      <c r="K71" s="922"/>
      <c r="L71" s="922"/>
      <c r="M71" s="922"/>
      <c r="N71" s="922"/>
      <c r="O71" s="922"/>
      <c r="P71" s="923"/>
      <c r="Q71" s="924">
        <v>535</v>
      </c>
      <c r="R71" s="879"/>
      <c r="S71" s="879"/>
      <c r="T71" s="879"/>
      <c r="U71" s="879"/>
      <c r="V71" s="879">
        <v>481</v>
      </c>
      <c r="W71" s="879"/>
      <c r="X71" s="879"/>
      <c r="Y71" s="879"/>
      <c r="Z71" s="879"/>
      <c r="AA71" s="879">
        <v>54</v>
      </c>
      <c r="AB71" s="879"/>
      <c r="AC71" s="879"/>
      <c r="AD71" s="879"/>
      <c r="AE71" s="879"/>
      <c r="AF71" s="879">
        <v>9</v>
      </c>
      <c r="AG71" s="879"/>
      <c r="AH71" s="879"/>
      <c r="AI71" s="879"/>
      <c r="AJ71" s="879"/>
      <c r="AK71" s="879">
        <v>210</v>
      </c>
      <c r="AL71" s="879"/>
      <c r="AM71" s="879"/>
      <c r="AN71" s="879"/>
      <c r="AO71" s="879"/>
      <c r="AP71" s="879" t="s">
        <v>587</v>
      </c>
      <c r="AQ71" s="879"/>
      <c r="AR71" s="879"/>
      <c r="AS71" s="879"/>
      <c r="AT71" s="879"/>
      <c r="AU71" s="879" t="s">
        <v>587</v>
      </c>
      <c r="AV71" s="879"/>
      <c r="AW71" s="879"/>
      <c r="AX71" s="879"/>
      <c r="AY71" s="879"/>
      <c r="AZ71" s="925"/>
      <c r="BA71" s="925"/>
      <c r="BB71" s="925"/>
      <c r="BC71" s="925"/>
      <c r="BD71" s="926"/>
      <c r="BE71" s="266"/>
      <c r="BF71" s="266"/>
      <c r="BG71" s="266"/>
      <c r="BH71" s="266"/>
      <c r="BI71" s="266"/>
      <c r="BJ71" s="266"/>
      <c r="BK71" s="266"/>
      <c r="BL71" s="266"/>
      <c r="BM71" s="266"/>
      <c r="BN71" s="266"/>
      <c r="BO71" s="266"/>
      <c r="BP71" s="266"/>
      <c r="BQ71" s="263">
        <v>65</v>
      </c>
      <c r="BR71" s="268"/>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7"/>
    </row>
    <row r="72" spans="1:131" s="248" customFormat="1" ht="26.25" customHeight="1">
      <c r="A72" s="262">
        <v>5</v>
      </c>
      <c r="B72" s="921" t="s">
        <v>579</v>
      </c>
      <c r="C72" s="922"/>
      <c r="D72" s="922"/>
      <c r="E72" s="922"/>
      <c r="F72" s="922"/>
      <c r="G72" s="922"/>
      <c r="H72" s="922"/>
      <c r="I72" s="922"/>
      <c r="J72" s="922"/>
      <c r="K72" s="922"/>
      <c r="L72" s="922"/>
      <c r="M72" s="922"/>
      <c r="N72" s="922"/>
      <c r="O72" s="922"/>
      <c r="P72" s="923"/>
      <c r="Q72" s="924">
        <v>0</v>
      </c>
      <c r="R72" s="879"/>
      <c r="S72" s="879"/>
      <c r="T72" s="879"/>
      <c r="U72" s="879"/>
      <c r="V72" s="879">
        <v>0</v>
      </c>
      <c r="W72" s="879"/>
      <c r="X72" s="879"/>
      <c r="Y72" s="879"/>
      <c r="Z72" s="879"/>
      <c r="AA72" s="879">
        <v>0</v>
      </c>
      <c r="AB72" s="879"/>
      <c r="AC72" s="879"/>
      <c r="AD72" s="879"/>
      <c r="AE72" s="879"/>
      <c r="AF72" s="879">
        <v>0</v>
      </c>
      <c r="AG72" s="879"/>
      <c r="AH72" s="879"/>
      <c r="AI72" s="879"/>
      <c r="AJ72" s="879"/>
      <c r="AK72" s="879" t="s">
        <v>587</v>
      </c>
      <c r="AL72" s="879"/>
      <c r="AM72" s="879"/>
      <c r="AN72" s="879"/>
      <c r="AO72" s="879"/>
      <c r="AP72" s="879" t="s">
        <v>587</v>
      </c>
      <c r="AQ72" s="879"/>
      <c r="AR72" s="879"/>
      <c r="AS72" s="879"/>
      <c r="AT72" s="879"/>
      <c r="AU72" s="879" t="s">
        <v>587</v>
      </c>
      <c r="AV72" s="879"/>
      <c r="AW72" s="879"/>
      <c r="AX72" s="879"/>
      <c r="AY72" s="879"/>
      <c r="AZ72" s="925"/>
      <c r="BA72" s="925"/>
      <c r="BB72" s="925"/>
      <c r="BC72" s="925"/>
      <c r="BD72" s="926"/>
      <c r="BE72" s="266"/>
      <c r="BF72" s="266"/>
      <c r="BG72" s="266"/>
      <c r="BH72" s="266"/>
      <c r="BI72" s="266"/>
      <c r="BJ72" s="266"/>
      <c r="BK72" s="266"/>
      <c r="BL72" s="266"/>
      <c r="BM72" s="266"/>
      <c r="BN72" s="266"/>
      <c r="BO72" s="266"/>
      <c r="BP72" s="266"/>
      <c r="BQ72" s="263">
        <v>66</v>
      </c>
      <c r="BR72" s="268"/>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7"/>
    </row>
    <row r="73" spans="1:131" s="248" customFormat="1" ht="26.25" customHeight="1">
      <c r="A73" s="262">
        <v>6</v>
      </c>
      <c r="B73" s="921" t="s">
        <v>580</v>
      </c>
      <c r="C73" s="922"/>
      <c r="D73" s="922"/>
      <c r="E73" s="922"/>
      <c r="F73" s="922"/>
      <c r="G73" s="922"/>
      <c r="H73" s="922"/>
      <c r="I73" s="922"/>
      <c r="J73" s="922"/>
      <c r="K73" s="922"/>
      <c r="L73" s="922"/>
      <c r="M73" s="922"/>
      <c r="N73" s="922"/>
      <c r="O73" s="922"/>
      <c r="P73" s="923"/>
      <c r="Q73" s="924">
        <v>44</v>
      </c>
      <c r="R73" s="879"/>
      <c r="S73" s="879"/>
      <c r="T73" s="879"/>
      <c r="U73" s="879"/>
      <c r="V73" s="879">
        <v>44</v>
      </c>
      <c r="W73" s="879"/>
      <c r="X73" s="879"/>
      <c r="Y73" s="879"/>
      <c r="Z73" s="879"/>
      <c r="AA73" s="879" t="s">
        <v>589</v>
      </c>
      <c r="AB73" s="879"/>
      <c r="AC73" s="879"/>
      <c r="AD73" s="879"/>
      <c r="AE73" s="879"/>
      <c r="AF73" s="879" t="s">
        <v>589</v>
      </c>
      <c r="AG73" s="879"/>
      <c r="AH73" s="879"/>
      <c r="AI73" s="879"/>
      <c r="AJ73" s="879"/>
      <c r="AK73" s="879" t="s">
        <v>587</v>
      </c>
      <c r="AL73" s="879"/>
      <c r="AM73" s="879"/>
      <c r="AN73" s="879"/>
      <c r="AO73" s="879"/>
      <c r="AP73" s="879" t="s">
        <v>587</v>
      </c>
      <c r="AQ73" s="879"/>
      <c r="AR73" s="879"/>
      <c r="AS73" s="879"/>
      <c r="AT73" s="879"/>
      <c r="AU73" s="879" t="s">
        <v>587</v>
      </c>
      <c r="AV73" s="879"/>
      <c r="AW73" s="879"/>
      <c r="AX73" s="879"/>
      <c r="AY73" s="879"/>
      <c r="AZ73" s="925"/>
      <c r="BA73" s="925"/>
      <c r="BB73" s="925"/>
      <c r="BC73" s="925"/>
      <c r="BD73" s="926"/>
      <c r="BE73" s="266"/>
      <c r="BF73" s="266"/>
      <c r="BG73" s="266"/>
      <c r="BH73" s="266"/>
      <c r="BI73" s="266"/>
      <c r="BJ73" s="266"/>
      <c r="BK73" s="266"/>
      <c r="BL73" s="266"/>
      <c r="BM73" s="266"/>
      <c r="BN73" s="266"/>
      <c r="BO73" s="266"/>
      <c r="BP73" s="266"/>
      <c r="BQ73" s="263">
        <v>67</v>
      </c>
      <c r="BR73" s="268"/>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7"/>
    </row>
    <row r="74" spans="1:131" s="248" customFormat="1" ht="26.25" customHeight="1">
      <c r="A74" s="262">
        <v>7</v>
      </c>
      <c r="B74" s="921" t="s">
        <v>581</v>
      </c>
      <c r="C74" s="922"/>
      <c r="D74" s="922"/>
      <c r="E74" s="922"/>
      <c r="F74" s="922"/>
      <c r="G74" s="922"/>
      <c r="H74" s="922"/>
      <c r="I74" s="922"/>
      <c r="J74" s="922"/>
      <c r="K74" s="922"/>
      <c r="L74" s="922"/>
      <c r="M74" s="922"/>
      <c r="N74" s="922"/>
      <c r="O74" s="922"/>
      <c r="P74" s="923"/>
      <c r="Q74" s="924">
        <v>145</v>
      </c>
      <c r="R74" s="879"/>
      <c r="S74" s="879"/>
      <c r="T74" s="879"/>
      <c r="U74" s="879"/>
      <c r="V74" s="879">
        <v>91</v>
      </c>
      <c r="W74" s="879"/>
      <c r="X74" s="879"/>
      <c r="Y74" s="879"/>
      <c r="Z74" s="879"/>
      <c r="AA74" s="879">
        <v>54</v>
      </c>
      <c r="AB74" s="879"/>
      <c r="AC74" s="879"/>
      <c r="AD74" s="879"/>
      <c r="AE74" s="879"/>
      <c r="AF74" s="879">
        <v>54</v>
      </c>
      <c r="AG74" s="879"/>
      <c r="AH74" s="879"/>
      <c r="AI74" s="879"/>
      <c r="AJ74" s="879"/>
      <c r="AK74" s="879" t="s">
        <v>589</v>
      </c>
      <c r="AL74" s="879"/>
      <c r="AM74" s="879"/>
      <c r="AN74" s="879"/>
      <c r="AO74" s="879"/>
      <c r="AP74" s="879" t="s">
        <v>587</v>
      </c>
      <c r="AQ74" s="879"/>
      <c r="AR74" s="879"/>
      <c r="AS74" s="879"/>
      <c r="AT74" s="879"/>
      <c r="AU74" s="879" t="s">
        <v>591</v>
      </c>
      <c r="AV74" s="879"/>
      <c r="AW74" s="879"/>
      <c r="AX74" s="879"/>
      <c r="AY74" s="879"/>
      <c r="AZ74" s="925"/>
      <c r="BA74" s="925"/>
      <c r="BB74" s="925"/>
      <c r="BC74" s="925"/>
      <c r="BD74" s="926"/>
      <c r="BE74" s="266"/>
      <c r="BF74" s="266"/>
      <c r="BG74" s="266"/>
      <c r="BH74" s="266"/>
      <c r="BI74" s="266"/>
      <c r="BJ74" s="266"/>
      <c r="BK74" s="266"/>
      <c r="BL74" s="266"/>
      <c r="BM74" s="266"/>
      <c r="BN74" s="266"/>
      <c r="BO74" s="266"/>
      <c r="BP74" s="266"/>
      <c r="BQ74" s="263">
        <v>68</v>
      </c>
      <c r="BR74" s="268"/>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7"/>
    </row>
    <row r="75" spans="1:131" s="248" customFormat="1" ht="26.25" customHeight="1">
      <c r="A75" s="262">
        <v>8</v>
      </c>
      <c r="B75" s="921" t="s">
        <v>582</v>
      </c>
      <c r="C75" s="922"/>
      <c r="D75" s="922"/>
      <c r="E75" s="922"/>
      <c r="F75" s="922"/>
      <c r="G75" s="922"/>
      <c r="H75" s="922"/>
      <c r="I75" s="922"/>
      <c r="J75" s="922"/>
      <c r="K75" s="922"/>
      <c r="L75" s="922"/>
      <c r="M75" s="922"/>
      <c r="N75" s="922"/>
      <c r="O75" s="922"/>
      <c r="P75" s="923"/>
      <c r="Q75" s="927">
        <v>83</v>
      </c>
      <c r="R75" s="928"/>
      <c r="S75" s="928"/>
      <c r="T75" s="928"/>
      <c r="U75" s="878"/>
      <c r="V75" s="929">
        <v>72</v>
      </c>
      <c r="W75" s="928"/>
      <c r="X75" s="928"/>
      <c r="Y75" s="928"/>
      <c r="Z75" s="878"/>
      <c r="AA75" s="929">
        <v>11</v>
      </c>
      <c r="AB75" s="928"/>
      <c r="AC75" s="928"/>
      <c r="AD75" s="928"/>
      <c r="AE75" s="878"/>
      <c r="AF75" s="929">
        <v>11</v>
      </c>
      <c r="AG75" s="928"/>
      <c r="AH75" s="928"/>
      <c r="AI75" s="928"/>
      <c r="AJ75" s="878"/>
      <c r="AK75" s="929" t="s">
        <v>590</v>
      </c>
      <c r="AL75" s="928"/>
      <c r="AM75" s="928"/>
      <c r="AN75" s="928"/>
      <c r="AO75" s="878"/>
      <c r="AP75" s="929" t="s">
        <v>590</v>
      </c>
      <c r="AQ75" s="928"/>
      <c r="AR75" s="928"/>
      <c r="AS75" s="928"/>
      <c r="AT75" s="878"/>
      <c r="AU75" s="929" t="s">
        <v>587</v>
      </c>
      <c r="AV75" s="928"/>
      <c r="AW75" s="928"/>
      <c r="AX75" s="928"/>
      <c r="AY75" s="878"/>
      <c r="AZ75" s="925"/>
      <c r="BA75" s="925"/>
      <c r="BB75" s="925"/>
      <c r="BC75" s="925"/>
      <c r="BD75" s="926"/>
      <c r="BE75" s="266"/>
      <c r="BF75" s="266"/>
      <c r="BG75" s="266"/>
      <c r="BH75" s="266"/>
      <c r="BI75" s="266"/>
      <c r="BJ75" s="266"/>
      <c r="BK75" s="266"/>
      <c r="BL75" s="266"/>
      <c r="BM75" s="266"/>
      <c r="BN75" s="266"/>
      <c r="BO75" s="266"/>
      <c r="BP75" s="266"/>
      <c r="BQ75" s="263">
        <v>69</v>
      </c>
      <c r="BR75" s="268"/>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7"/>
    </row>
    <row r="76" spans="1:131" s="248" customFormat="1" ht="26.25" customHeight="1">
      <c r="A76" s="262">
        <v>9</v>
      </c>
      <c r="B76" s="921" t="s">
        <v>583</v>
      </c>
      <c r="C76" s="922"/>
      <c r="D76" s="922"/>
      <c r="E76" s="922"/>
      <c r="F76" s="922"/>
      <c r="G76" s="922"/>
      <c r="H76" s="922"/>
      <c r="I76" s="922"/>
      <c r="J76" s="922"/>
      <c r="K76" s="922"/>
      <c r="L76" s="922"/>
      <c r="M76" s="922"/>
      <c r="N76" s="922"/>
      <c r="O76" s="922"/>
      <c r="P76" s="923"/>
      <c r="Q76" s="927">
        <v>220478</v>
      </c>
      <c r="R76" s="928"/>
      <c r="S76" s="928"/>
      <c r="T76" s="928"/>
      <c r="U76" s="878"/>
      <c r="V76" s="929">
        <v>214081</v>
      </c>
      <c r="W76" s="928"/>
      <c r="X76" s="928"/>
      <c r="Y76" s="928"/>
      <c r="Z76" s="878"/>
      <c r="AA76" s="929">
        <v>6397</v>
      </c>
      <c r="AB76" s="928"/>
      <c r="AC76" s="928"/>
      <c r="AD76" s="928"/>
      <c r="AE76" s="878"/>
      <c r="AF76" s="929">
        <v>6397</v>
      </c>
      <c r="AG76" s="928"/>
      <c r="AH76" s="928"/>
      <c r="AI76" s="928"/>
      <c r="AJ76" s="878"/>
      <c r="AK76" s="929" t="s">
        <v>590</v>
      </c>
      <c r="AL76" s="928"/>
      <c r="AM76" s="928"/>
      <c r="AN76" s="928"/>
      <c r="AO76" s="878"/>
      <c r="AP76" s="929" t="s">
        <v>590</v>
      </c>
      <c r="AQ76" s="928"/>
      <c r="AR76" s="928"/>
      <c r="AS76" s="928"/>
      <c r="AT76" s="878"/>
      <c r="AU76" s="929" t="s">
        <v>587</v>
      </c>
      <c r="AV76" s="928"/>
      <c r="AW76" s="928"/>
      <c r="AX76" s="928"/>
      <c r="AY76" s="878"/>
      <c r="AZ76" s="925"/>
      <c r="BA76" s="925"/>
      <c r="BB76" s="925"/>
      <c r="BC76" s="925"/>
      <c r="BD76" s="926"/>
      <c r="BE76" s="266"/>
      <c r="BF76" s="266"/>
      <c r="BG76" s="266"/>
      <c r="BH76" s="266"/>
      <c r="BI76" s="266"/>
      <c r="BJ76" s="266"/>
      <c r="BK76" s="266"/>
      <c r="BL76" s="266"/>
      <c r="BM76" s="266"/>
      <c r="BN76" s="266"/>
      <c r="BO76" s="266"/>
      <c r="BP76" s="266"/>
      <c r="BQ76" s="263">
        <v>70</v>
      </c>
      <c r="BR76" s="268"/>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7"/>
    </row>
    <row r="77" spans="1:131" s="248" customFormat="1" ht="26.25" customHeight="1">
      <c r="A77" s="262">
        <v>10</v>
      </c>
      <c r="B77" s="921" t="s">
        <v>584</v>
      </c>
      <c r="C77" s="922"/>
      <c r="D77" s="922"/>
      <c r="E77" s="922"/>
      <c r="F77" s="922"/>
      <c r="G77" s="922"/>
      <c r="H77" s="922"/>
      <c r="I77" s="922"/>
      <c r="J77" s="922"/>
      <c r="K77" s="922"/>
      <c r="L77" s="922"/>
      <c r="M77" s="922"/>
      <c r="N77" s="922"/>
      <c r="O77" s="922"/>
      <c r="P77" s="923"/>
      <c r="Q77" s="927">
        <v>4168</v>
      </c>
      <c r="R77" s="928"/>
      <c r="S77" s="928"/>
      <c r="T77" s="928"/>
      <c r="U77" s="878"/>
      <c r="V77" s="929">
        <v>3721</v>
      </c>
      <c r="W77" s="928"/>
      <c r="X77" s="928"/>
      <c r="Y77" s="928"/>
      <c r="Z77" s="878"/>
      <c r="AA77" s="929">
        <v>447</v>
      </c>
      <c r="AB77" s="928"/>
      <c r="AC77" s="928"/>
      <c r="AD77" s="928"/>
      <c r="AE77" s="878"/>
      <c r="AF77" s="929">
        <v>427</v>
      </c>
      <c r="AG77" s="928"/>
      <c r="AH77" s="928"/>
      <c r="AI77" s="928"/>
      <c r="AJ77" s="878"/>
      <c r="AK77" s="929" t="s">
        <v>589</v>
      </c>
      <c r="AL77" s="928"/>
      <c r="AM77" s="928"/>
      <c r="AN77" s="928"/>
      <c r="AO77" s="878"/>
      <c r="AP77" s="929">
        <v>1160</v>
      </c>
      <c r="AQ77" s="928"/>
      <c r="AR77" s="928"/>
      <c r="AS77" s="928"/>
      <c r="AT77" s="878"/>
      <c r="AU77" s="929">
        <v>123</v>
      </c>
      <c r="AV77" s="928"/>
      <c r="AW77" s="928"/>
      <c r="AX77" s="928"/>
      <c r="AY77" s="878"/>
      <c r="AZ77" s="925"/>
      <c r="BA77" s="925"/>
      <c r="BB77" s="925"/>
      <c r="BC77" s="925"/>
      <c r="BD77" s="926"/>
      <c r="BE77" s="266"/>
      <c r="BF77" s="266"/>
      <c r="BG77" s="266"/>
      <c r="BH77" s="266"/>
      <c r="BI77" s="266"/>
      <c r="BJ77" s="266"/>
      <c r="BK77" s="266"/>
      <c r="BL77" s="266"/>
      <c r="BM77" s="266"/>
      <c r="BN77" s="266"/>
      <c r="BO77" s="266"/>
      <c r="BP77" s="266"/>
      <c r="BQ77" s="263">
        <v>71</v>
      </c>
      <c r="BR77" s="268"/>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7"/>
    </row>
    <row r="78" spans="1:131" s="248" customFormat="1" ht="26.25" customHeight="1">
      <c r="A78" s="262">
        <v>11</v>
      </c>
      <c r="B78" s="921" t="s">
        <v>585</v>
      </c>
      <c r="C78" s="922"/>
      <c r="D78" s="922"/>
      <c r="E78" s="922"/>
      <c r="F78" s="922"/>
      <c r="G78" s="922"/>
      <c r="H78" s="922"/>
      <c r="I78" s="922"/>
      <c r="J78" s="922"/>
      <c r="K78" s="922"/>
      <c r="L78" s="922"/>
      <c r="M78" s="922"/>
      <c r="N78" s="922"/>
      <c r="O78" s="922"/>
      <c r="P78" s="923"/>
      <c r="Q78" s="924">
        <v>3237</v>
      </c>
      <c r="R78" s="879"/>
      <c r="S78" s="879"/>
      <c r="T78" s="879"/>
      <c r="U78" s="879"/>
      <c r="V78" s="879">
        <v>2925</v>
      </c>
      <c r="W78" s="879"/>
      <c r="X78" s="879"/>
      <c r="Y78" s="879"/>
      <c r="Z78" s="879"/>
      <c r="AA78" s="879">
        <v>313</v>
      </c>
      <c r="AB78" s="879"/>
      <c r="AC78" s="879"/>
      <c r="AD78" s="879"/>
      <c r="AE78" s="879"/>
      <c r="AF78" s="879">
        <v>325</v>
      </c>
      <c r="AG78" s="879"/>
      <c r="AH78" s="879"/>
      <c r="AI78" s="879"/>
      <c r="AJ78" s="879"/>
      <c r="AK78" s="879" t="s">
        <v>587</v>
      </c>
      <c r="AL78" s="879"/>
      <c r="AM78" s="879"/>
      <c r="AN78" s="879"/>
      <c r="AO78" s="879"/>
      <c r="AP78" s="879">
        <v>319</v>
      </c>
      <c r="AQ78" s="879"/>
      <c r="AR78" s="879"/>
      <c r="AS78" s="879"/>
      <c r="AT78" s="879"/>
      <c r="AU78" s="879">
        <v>1</v>
      </c>
      <c r="AV78" s="879"/>
      <c r="AW78" s="879"/>
      <c r="AX78" s="879"/>
      <c r="AY78" s="879"/>
      <c r="AZ78" s="925" t="s">
        <v>586</v>
      </c>
      <c r="BA78" s="925"/>
      <c r="BB78" s="925"/>
      <c r="BC78" s="925"/>
      <c r="BD78" s="926"/>
      <c r="BE78" s="266"/>
      <c r="BF78" s="266"/>
      <c r="BG78" s="266"/>
      <c r="BH78" s="266"/>
      <c r="BI78" s="266"/>
      <c r="BJ78" s="269"/>
      <c r="BK78" s="269"/>
      <c r="BL78" s="269"/>
      <c r="BM78" s="269"/>
      <c r="BN78" s="269"/>
      <c r="BO78" s="266"/>
      <c r="BP78" s="266"/>
      <c r="BQ78" s="263">
        <v>72</v>
      </c>
      <c r="BR78" s="268"/>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7"/>
    </row>
    <row r="79" spans="1:131" s="248" customFormat="1" ht="26.25" customHeight="1">
      <c r="A79" s="262">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6"/>
      <c r="BF79" s="266"/>
      <c r="BG79" s="266"/>
      <c r="BH79" s="266"/>
      <c r="BI79" s="266"/>
      <c r="BJ79" s="269"/>
      <c r="BK79" s="269"/>
      <c r="BL79" s="269"/>
      <c r="BM79" s="269"/>
      <c r="BN79" s="269"/>
      <c r="BO79" s="266"/>
      <c r="BP79" s="266"/>
      <c r="BQ79" s="263">
        <v>73</v>
      </c>
      <c r="BR79" s="268"/>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7"/>
    </row>
    <row r="80" spans="1:131" s="248" customFormat="1" ht="26.25" customHeight="1">
      <c r="A80" s="262">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6"/>
      <c r="BF80" s="266"/>
      <c r="BG80" s="266"/>
      <c r="BH80" s="266"/>
      <c r="BI80" s="266"/>
      <c r="BJ80" s="266"/>
      <c r="BK80" s="266"/>
      <c r="BL80" s="266"/>
      <c r="BM80" s="266"/>
      <c r="BN80" s="266"/>
      <c r="BO80" s="266"/>
      <c r="BP80" s="266"/>
      <c r="BQ80" s="263">
        <v>74</v>
      </c>
      <c r="BR80" s="268"/>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7"/>
    </row>
    <row r="81" spans="1:131" s="248" customFormat="1" ht="26.25" customHeight="1">
      <c r="A81" s="262">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6"/>
      <c r="BF81" s="266"/>
      <c r="BG81" s="266"/>
      <c r="BH81" s="266"/>
      <c r="BI81" s="266"/>
      <c r="BJ81" s="266"/>
      <c r="BK81" s="266"/>
      <c r="BL81" s="266"/>
      <c r="BM81" s="266"/>
      <c r="BN81" s="266"/>
      <c r="BO81" s="266"/>
      <c r="BP81" s="266"/>
      <c r="BQ81" s="263">
        <v>75</v>
      </c>
      <c r="BR81" s="268"/>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7"/>
    </row>
    <row r="82" spans="1:131" s="248" customFormat="1" ht="26.25" customHeight="1">
      <c r="A82" s="262">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6"/>
      <c r="BF82" s="266"/>
      <c r="BG82" s="266"/>
      <c r="BH82" s="266"/>
      <c r="BI82" s="266"/>
      <c r="BJ82" s="266"/>
      <c r="BK82" s="266"/>
      <c r="BL82" s="266"/>
      <c r="BM82" s="266"/>
      <c r="BN82" s="266"/>
      <c r="BO82" s="266"/>
      <c r="BP82" s="266"/>
      <c r="BQ82" s="263">
        <v>76</v>
      </c>
      <c r="BR82" s="268"/>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7"/>
    </row>
    <row r="83" spans="1:131" s="248" customFormat="1" ht="26.25" customHeight="1">
      <c r="A83" s="262">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6"/>
      <c r="BF83" s="266"/>
      <c r="BG83" s="266"/>
      <c r="BH83" s="266"/>
      <c r="BI83" s="266"/>
      <c r="BJ83" s="266"/>
      <c r="BK83" s="266"/>
      <c r="BL83" s="266"/>
      <c r="BM83" s="266"/>
      <c r="BN83" s="266"/>
      <c r="BO83" s="266"/>
      <c r="BP83" s="266"/>
      <c r="BQ83" s="263">
        <v>77</v>
      </c>
      <c r="BR83" s="268"/>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7"/>
    </row>
    <row r="84" spans="1:131" s="248" customFormat="1" ht="26.25" customHeight="1">
      <c r="A84" s="262">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6"/>
      <c r="BF84" s="266"/>
      <c r="BG84" s="266"/>
      <c r="BH84" s="266"/>
      <c r="BI84" s="266"/>
      <c r="BJ84" s="266"/>
      <c r="BK84" s="266"/>
      <c r="BL84" s="266"/>
      <c r="BM84" s="266"/>
      <c r="BN84" s="266"/>
      <c r="BO84" s="266"/>
      <c r="BP84" s="266"/>
      <c r="BQ84" s="263">
        <v>78</v>
      </c>
      <c r="BR84" s="268"/>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7"/>
    </row>
    <row r="85" spans="1:131" s="248" customFormat="1" ht="26.25" customHeight="1">
      <c r="A85" s="262">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6"/>
      <c r="BF85" s="266"/>
      <c r="BG85" s="266"/>
      <c r="BH85" s="266"/>
      <c r="BI85" s="266"/>
      <c r="BJ85" s="266"/>
      <c r="BK85" s="266"/>
      <c r="BL85" s="266"/>
      <c r="BM85" s="266"/>
      <c r="BN85" s="266"/>
      <c r="BO85" s="266"/>
      <c r="BP85" s="266"/>
      <c r="BQ85" s="263">
        <v>79</v>
      </c>
      <c r="BR85" s="268"/>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7"/>
    </row>
    <row r="86" spans="1:131" s="248" customFormat="1" ht="26.25" customHeight="1">
      <c r="A86" s="262">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6"/>
      <c r="BF86" s="266"/>
      <c r="BG86" s="266"/>
      <c r="BH86" s="266"/>
      <c r="BI86" s="266"/>
      <c r="BJ86" s="266"/>
      <c r="BK86" s="266"/>
      <c r="BL86" s="266"/>
      <c r="BM86" s="266"/>
      <c r="BN86" s="266"/>
      <c r="BO86" s="266"/>
      <c r="BP86" s="266"/>
      <c r="BQ86" s="263">
        <v>80</v>
      </c>
      <c r="BR86" s="268"/>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7"/>
    </row>
    <row r="87" spans="1:131" s="248" customFormat="1" ht="26.25" customHeight="1">
      <c r="A87" s="270">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6"/>
      <c r="BF87" s="266"/>
      <c r="BG87" s="266"/>
      <c r="BH87" s="266"/>
      <c r="BI87" s="266"/>
      <c r="BJ87" s="266"/>
      <c r="BK87" s="266"/>
      <c r="BL87" s="266"/>
      <c r="BM87" s="266"/>
      <c r="BN87" s="266"/>
      <c r="BO87" s="266"/>
      <c r="BP87" s="266"/>
      <c r="BQ87" s="263">
        <v>81</v>
      </c>
      <c r="BR87" s="268"/>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7"/>
    </row>
    <row r="88" spans="1:131" s="248" customFormat="1" ht="26.25" customHeight="1" thickBot="1">
      <c r="A88" s="265" t="s">
        <v>387</v>
      </c>
      <c r="B88" s="837" t="s">
        <v>412</v>
      </c>
      <c r="C88" s="838"/>
      <c r="D88" s="838"/>
      <c r="E88" s="838"/>
      <c r="F88" s="838"/>
      <c r="G88" s="838"/>
      <c r="H88" s="838"/>
      <c r="I88" s="838"/>
      <c r="J88" s="838"/>
      <c r="K88" s="838"/>
      <c r="L88" s="838"/>
      <c r="M88" s="838"/>
      <c r="N88" s="838"/>
      <c r="O88" s="838"/>
      <c r="P88" s="839"/>
      <c r="Q88" s="886"/>
      <c r="R88" s="887"/>
      <c r="S88" s="887"/>
      <c r="T88" s="887"/>
      <c r="U88" s="887"/>
      <c r="V88" s="887"/>
      <c r="W88" s="887"/>
      <c r="X88" s="887"/>
      <c r="Y88" s="887"/>
      <c r="Z88" s="887"/>
      <c r="AA88" s="887"/>
      <c r="AB88" s="887"/>
      <c r="AC88" s="887"/>
      <c r="AD88" s="887"/>
      <c r="AE88" s="887"/>
      <c r="AF88" s="890">
        <v>7561</v>
      </c>
      <c r="AG88" s="890"/>
      <c r="AH88" s="890"/>
      <c r="AI88" s="890"/>
      <c r="AJ88" s="890"/>
      <c r="AK88" s="887"/>
      <c r="AL88" s="887"/>
      <c r="AM88" s="887"/>
      <c r="AN88" s="887"/>
      <c r="AO88" s="887"/>
      <c r="AP88" s="890">
        <v>1479</v>
      </c>
      <c r="AQ88" s="890"/>
      <c r="AR88" s="890"/>
      <c r="AS88" s="890"/>
      <c r="AT88" s="890"/>
      <c r="AU88" s="890">
        <v>124</v>
      </c>
      <c r="AV88" s="890"/>
      <c r="AW88" s="890"/>
      <c r="AX88" s="890"/>
      <c r="AY88" s="890"/>
      <c r="AZ88" s="895"/>
      <c r="BA88" s="895"/>
      <c r="BB88" s="895"/>
      <c r="BC88" s="895"/>
      <c r="BD88" s="896"/>
      <c r="BE88" s="266"/>
      <c r="BF88" s="266"/>
      <c r="BG88" s="266"/>
      <c r="BH88" s="266"/>
      <c r="BI88" s="266"/>
      <c r="BJ88" s="266"/>
      <c r="BK88" s="266"/>
      <c r="BL88" s="266"/>
      <c r="BM88" s="266"/>
      <c r="BN88" s="266"/>
      <c r="BO88" s="266"/>
      <c r="BP88" s="266"/>
      <c r="BQ88" s="263">
        <v>82</v>
      </c>
      <c r="BR88" s="268"/>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37" t="s">
        <v>413</v>
      </c>
      <c r="BS102" s="838"/>
      <c r="BT102" s="838"/>
      <c r="BU102" s="838"/>
      <c r="BV102" s="838"/>
      <c r="BW102" s="838"/>
      <c r="BX102" s="838"/>
      <c r="BY102" s="838"/>
      <c r="BZ102" s="838"/>
      <c r="CA102" s="838"/>
      <c r="CB102" s="838"/>
      <c r="CC102" s="838"/>
      <c r="CD102" s="838"/>
      <c r="CE102" s="838"/>
      <c r="CF102" s="838"/>
      <c r="CG102" s="839"/>
      <c r="CH102" s="937"/>
      <c r="CI102" s="938"/>
      <c r="CJ102" s="938"/>
      <c r="CK102" s="938"/>
      <c r="CL102" s="939"/>
      <c r="CM102" s="937"/>
      <c r="CN102" s="938"/>
      <c r="CO102" s="938"/>
      <c r="CP102" s="938"/>
      <c r="CQ102" s="939"/>
      <c r="CR102" s="940">
        <v>94</v>
      </c>
      <c r="CS102" s="898"/>
      <c r="CT102" s="898"/>
      <c r="CU102" s="898"/>
      <c r="CV102" s="941"/>
      <c r="CW102" s="940" t="s">
        <v>595</v>
      </c>
      <c r="CX102" s="898"/>
      <c r="CY102" s="898"/>
      <c r="CZ102" s="898"/>
      <c r="DA102" s="941"/>
      <c r="DB102" s="940" t="s">
        <v>596</v>
      </c>
      <c r="DC102" s="898"/>
      <c r="DD102" s="898"/>
      <c r="DE102" s="898"/>
      <c r="DF102" s="941"/>
      <c r="DG102" s="940" t="s">
        <v>595</v>
      </c>
      <c r="DH102" s="898"/>
      <c r="DI102" s="898"/>
      <c r="DJ102" s="898"/>
      <c r="DK102" s="941"/>
      <c r="DL102" s="940" t="s">
        <v>595</v>
      </c>
      <c r="DM102" s="898"/>
      <c r="DN102" s="898"/>
      <c r="DO102" s="898"/>
      <c r="DP102" s="941"/>
      <c r="DQ102" s="940" t="s">
        <v>597</v>
      </c>
      <c r="DR102" s="898"/>
      <c r="DS102" s="898"/>
      <c r="DT102" s="898"/>
      <c r="DU102" s="941"/>
      <c r="DV102" s="964"/>
      <c r="DW102" s="965"/>
      <c r="DX102" s="965"/>
      <c r="DY102" s="965"/>
      <c r="DZ102" s="966"/>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7" t="s">
        <v>414</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8" t="s">
        <v>415</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416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69" t="s">
        <v>418</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419</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7" customFormat="1" ht="26.25" customHeight="1">
      <c r="A109" s="962" t="s">
        <v>420</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421</v>
      </c>
      <c r="AB109" s="943"/>
      <c r="AC109" s="943"/>
      <c r="AD109" s="943"/>
      <c r="AE109" s="944"/>
      <c r="AF109" s="942" t="s">
        <v>304</v>
      </c>
      <c r="AG109" s="943"/>
      <c r="AH109" s="943"/>
      <c r="AI109" s="943"/>
      <c r="AJ109" s="944"/>
      <c r="AK109" s="942" t="s">
        <v>303</v>
      </c>
      <c r="AL109" s="943"/>
      <c r="AM109" s="943"/>
      <c r="AN109" s="943"/>
      <c r="AO109" s="944"/>
      <c r="AP109" s="942" t="s">
        <v>422</v>
      </c>
      <c r="AQ109" s="943"/>
      <c r="AR109" s="943"/>
      <c r="AS109" s="943"/>
      <c r="AT109" s="945"/>
      <c r="AU109" s="962" t="s">
        <v>420</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421</v>
      </c>
      <c r="BR109" s="943"/>
      <c r="BS109" s="943"/>
      <c r="BT109" s="943"/>
      <c r="BU109" s="944"/>
      <c r="BV109" s="942" t="s">
        <v>304</v>
      </c>
      <c r="BW109" s="943"/>
      <c r="BX109" s="943"/>
      <c r="BY109" s="943"/>
      <c r="BZ109" s="944"/>
      <c r="CA109" s="942" t="s">
        <v>303</v>
      </c>
      <c r="CB109" s="943"/>
      <c r="CC109" s="943"/>
      <c r="CD109" s="943"/>
      <c r="CE109" s="944"/>
      <c r="CF109" s="963" t="s">
        <v>422</v>
      </c>
      <c r="CG109" s="963"/>
      <c r="CH109" s="963"/>
      <c r="CI109" s="963"/>
      <c r="CJ109" s="963"/>
      <c r="CK109" s="942" t="s">
        <v>423</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421</v>
      </c>
      <c r="DH109" s="943"/>
      <c r="DI109" s="943"/>
      <c r="DJ109" s="943"/>
      <c r="DK109" s="944"/>
      <c r="DL109" s="942" t="s">
        <v>304</v>
      </c>
      <c r="DM109" s="943"/>
      <c r="DN109" s="943"/>
      <c r="DO109" s="943"/>
      <c r="DP109" s="944"/>
      <c r="DQ109" s="942" t="s">
        <v>303</v>
      </c>
      <c r="DR109" s="943"/>
      <c r="DS109" s="943"/>
      <c r="DT109" s="943"/>
      <c r="DU109" s="944"/>
      <c r="DV109" s="942" t="s">
        <v>422</v>
      </c>
      <c r="DW109" s="943"/>
      <c r="DX109" s="943"/>
      <c r="DY109" s="943"/>
      <c r="DZ109" s="945"/>
    </row>
    <row r="110" spans="1:131" s="247" customFormat="1" ht="26.25" customHeight="1">
      <c r="A110" s="946" t="s">
        <v>424</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372149</v>
      </c>
      <c r="AB110" s="950"/>
      <c r="AC110" s="950"/>
      <c r="AD110" s="950"/>
      <c r="AE110" s="951"/>
      <c r="AF110" s="952">
        <v>370892</v>
      </c>
      <c r="AG110" s="950"/>
      <c r="AH110" s="950"/>
      <c r="AI110" s="950"/>
      <c r="AJ110" s="951"/>
      <c r="AK110" s="952">
        <v>393204</v>
      </c>
      <c r="AL110" s="950"/>
      <c r="AM110" s="950"/>
      <c r="AN110" s="950"/>
      <c r="AO110" s="951"/>
      <c r="AP110" s="953">
        <v>22.3</v>
      </c>
      <c r="AQ110" s="954"/>
      <c r="AR110" s="954"/>
      <c r="AS110" s="954"/>
      <c r="AT110" s="955"/>
      <c r="AU110" s="956" t="s">
        <v>73</v>
      </c>
      <c r="AV110" s="957"/>
      <c r="AW110" s="957"/>
      <c r="AX110" s="957"/>
      <c r="AY110" s="957"/>
      <c r="AZ110" s="998" t="s">
        <v>425</v>
      </c>
      <c r="BA110" s="947"/>
      <c r="BB110" s="947"/>
      <c r="BC110" s="947"/>
      <c r="BD110" s="947"/>
      <c r="BE110" s="947"/>
      <c r="BF110" s="947"/>
      <c r="BG110" s="947"/>
      <c r="BH110" s="947"/>
      <c r="BI110" s="947"/>
      <c r="BJ110" s="947"/>
      <c r="BK110" s="947"/>
      <c r="BL110" s="947"/>
      <c r="BM110" s="947"/>
      <c r="BN110" s="947"/>
      <c r="BO110" s="947"/>
      <c r="BP110" s="948"/>
      <c r="BQ110" s="984">
        <v>4315369</v>
      </c>
      <c r="BR110" s="985"/>
      <c r="BS110" s="985"/>
      <c r="BT110" s="985"/>
      <c r="BU110" s="985"/>
      <c r="BV110" s="985">
        <v>4377314</v>
      </c>
      <c r="BW110" s="985"/>
      <c r="BX110" s="985"/>
      <c r="BY110" s="985"/>
      <c r="BZ110" s="985"/>
      <c r="CA110" s="985">
        <v>4438352</v>
      </c>
      <c r="CB110" s="985"/>
      <c r="CC110" s="985"/>
      <c r="CD110" s="985"/>
      <c r="CE110" s="985"/>
      <c r="CF110" s="999">
        <v>251.4</v>
      </c>
      <c r="CG110" s="1000"/>
      <c r="CH110" s="1000"/>
      <c r="CI110" s="1000"/>
      <c r="CJ110" s="1000"/>
      <c r="CK110" s="1001" t="s">
        <v>426</v>
      </c>
      <c r="CL110" s="1002"/>
      <c r="CM110" s="981" t="s">
        <v>427</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223</v>
      </c>
      <c r="DH110" s="985"/>
      <c r="DI110" s="985"/>
      <c r="DJ110" s="985"/>
      <c r="DK110" s="985"/>
      <c r="DL110" s="985" t="s">
        <v>428</v>
      </c>
      <c r="DM110" s="985"/>
      <c r="DN110" s="985"/>
      <c r="DO110" s="985"/>
      <c r="DP110" s="985"/>
      <c r="DQ110" s="985" t="s">
        <v>223</v>
      </c>
      <c r="DR110" s="985"/>
      <c r="DS110" s="985"/>
      <c r="DT110" s="985"/>
      <c r="DU110" s="985"/>
      <c r="DV110" s="986" t="s">
        <v>223</v>
      </c>
      <c r="DW110" s="986"/>
      <c r="DX110" s="986"/>
      <c r="DY110" s="986"/>
      <c r="DZ110" s="987"/>
    </row>
    <row r="111" spans="1:131" s="247" customFormat="1" ht="26.25" customHeight="1">
      <c r="A111" s="988" t="s">
        <v>429</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428</v>
      </c>
      <c r="AB111" s="992"/>
      <c r="AC111" s="992"/>
      <c r="AD111" s="992"/>
      <c r="AE111" s="993"/>
      <c r="AF111" s="994" t="s">
        <v>428</v>
      </c>
      <c r="AG111" s="992"/>
      <c r="AH111" s="992"/>
      <c r="AI111" s="992"/>
      <c r="AJ111" s="993"/>
      <c r="AK111" s="994" t="s">
        <v>223</v>
      </c>
      <c r="AL111" s="992"/>
      <c r="AM111" s="992"/>
      <c r="AN111" s="992"/>
      <c r="AO111" s="993"/>
      <c r="AP111" s="995" t="s">
        <v>223</v>
      </c>
      <c r="AQ111" s="996"/>
      <c r="AR111" s="996"/>
      <c r="AS111" s="996"/>
      <c r="AT111" s="997"/>
      <c r="AU111" s="958"/>
      <c r="AV111" s="959"/>
      <c r="AW111" s="959"/>
      <c r="AX111" s="959"/>
      <c r="AY111" s="959"/>
      <c r="AZ111" s="1007" t="s">
        <v>430</v>
      </c>
      <c r="BA111" s="1008"/>
      <c r="BB111" s="1008"/>
      <c r="BC111" s="1008"/>
      <c r="BD111" s="1008"/>
      <c r="BE111" s="1008"/>
      <c r="BF111" s="1008"/>
      <c r="BG111" s="1008"/>
      <c r="BH111" s="1008"/>
      <c r="BI111" s="1008"/>
      <c r="BJ111" s="1008"/>
      <c r="BK111" s="1008"/>
      <c r="BL111" s="1008"/>
      <c r="BM111" s="1008"/>
      <c r="BN111" s="1008"/>
      <c r="BO111" s="1008"/>
      <c r="BP111" s="1009"/>
      <c r="BQ111" s="977">
        <v>27191</v>
      </c>
      <c r="BR111" s="978"/>
      <c r="BS111" s="978"/>
      <c r="BT111" s="978"/>
      <c r="BU111" s="978"/>
      <c r="BV111" s="978">
        <v>21319</v>
      </c>
      <c r="BW111" s="978"/>
      <c r="BX111" s="978"/>
      <c r="BY111" s="978"/>
      <c r="BZ111" s="978"/>
      <c r="CA111" s="978">
        <v>15446</v>
      </c>
      <c r="CB111" s="978"/>
      <c r="CC111" s="978"/>
      <c r="CD111" s="978"/>
      <c r="CE111" s="978"/>
      <c r="CF111" s="972">
        <v>0.9</v>
      </c>
      <c r="CG111" s="973"/>
      <c r="CH111" s="973"/>
      <c r="CI111" s="973"/>
      <c r="CJ111" s="973"/>
      <c r="CK111" s="1003"/>
      <c r="CL111" s="1004"/>
      <c r="CM111" s="974" t="s">
        <v>431</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223</v>
      </c>
      <c r="DH111" s="978"/>
      <c r="DI111" s="978"/>
      <c r="DJ111" s="978"/>
      <c r="DK111" s="978"/>
      <c r="DL111" s="978" t="s">
        <v>223</v>
      </c>
      <c r="DM111" s="978"/>
      <c r="DN111" s="978"/>
      <c r="DO111" s="978"/>
      <c r="DP111" s="978"/>
      <c r="DQ111" s="978" t="s">
        <v>223</v>
      </c>
      <c r="DR111" s="978"/>
      <c r="DS111" s="978"/>
      <c r="DT111" s="978"/>
      <c r="DU111" s="978"/>
      <c r="DV111" s="979" t="s">
        <v>223</v>
      </c>
      <c r="DW111" s="979"/>
      <c r="DX111" s="979"/>
      <c r="DY111" s="979"/>
      <c r="DZ111" s="980"/>
    </row>
    <row r="112" spans="1:131" s="247" customFormat="1" ht="26.25" customHeight="1">
      <c r="A112" s="1010" t="s">
        <v>432</v>
      </c>
      <c r="B112" s="1011"/>
      <c r="C112" s="1008" t="s">
        <v>433</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428</v>
      </c>
      <c r="AB112" s="1017"/>
      <c r="AC112" s="1017"/>
      <c r="AD112" s="1017"/>
      <c r="AE112" s="1018"/>
      <c r="AF112" s="1019" t="s">
        <v>223</v>
      </c>
      <c r="AG112" s="1017"/>
      <c r="AH112" s="1017"/>
      <c r="AI112" s="1017"/>
      <c r="AJ112" s="1018"/>
      <c r="AK112" s="1019" t="s">
        <v>223</v>
      </c>
      <c r="AL112" s="1017"/>
      <c r="AM112" s="1017"/>
      <c r="AN112" s="1017"/>
      <c r="AO112" s="1018"/>
      <c r="AP112" s="1020" t="s">
        <v>223</v>
      </c>
      <c r="AQ112" s="1021"/>
      <c r="AR112" s="1021"/>
      <c r="AS112" s="1021"/>
      <c r="AT112" s="1022"/>
      <c r="AU112" s="958"/>
      <c r="AV112" s="959"/>
      <c r="AW112" s="959"/>
      <c r="AX112" s="959"/>
      <c r="AY112" s="959"/>
      <c r="AZ112" s="1007" t="s">
        <v>434</v>
      </c>
      <c r="BA112" s="1008"/>
      <c r="BB112" s="1008"/>
      <c r="BC112" s="1008"/>
      <c r="BD112" s="1008"/>
      <c r="BE112" s="1008"/>
      <c r="BF112" s="1008"/>
      <c r="BG112" s="1008"/>
      <c r="BH112" s="1008"/>
      <c r="BI112" s="1008"/>
      <c r="BJ112" s="1008"/>
      <c r="BK112" s="1008"/>
      <c r="BL112" s="1008"/>
      <c r="BM112" s="1008"/>
      <c r="BN112" s="1008"/>
      <c r="BO112" s="1008"/>
      <c r="BP112" s="1009"/>
      <c r="BQ112" s="977">
        <v>59649</v>
      </c>
      <c r="BR112" s="978"/>
      <c r="BS112" s="978"/>
      <c r="BT112" s="978"/>
      <c r="BU112" s="978"/>
      <c r="BV112" s="978">
        <v>65162</v>
      </c>
      <c r="BW112" s="978"/>
      <c r="BX112" s="978"/>
      <c r="BY112" s="978"/>
      <c r="BZ112" s="978"/>
      <c r="CA112" s="978">
        <v>70042</v>
      </c>
      <c r="CB112" s="978"/>
      <c r="CC112" s="978"/>
      <c r="CD112" s="978"/>
      <c r="CE112" s="978"/>
      <c r="CF112" s="972">
        <v>4</v>
      </c>
      <c r="CG112" s="973"/>
      <c r="CH112" s="973"/>
      <c r="CI112" s="973"/>
      <c r="CJ112" s="973"/>
      <c r="CK112" s="1003"/>
      <c r="CL112" s="1004"/>
      <c r="CM112" s="974" t="s">
        <v>435</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223</v>
      </c>
      <c r="DH112" s="978"/>
      <c r="DI112" s="978"/>
      <c r="DJ112" s="978"/>
      <c r="DK112" s="978"/>
      <c r="DL112" s="978" t="s">
        <v>223</v>
      </c>
      <c r="DM112" s="978"/>
      <c r="DN112" s="978"/>
      <c r="DO112" s="978"/>
      <c r="DP112" s="978"/>
      <c r="DQ112" s="978" t="s">
        <v>223</v>
      </c>
      <c r="DR112" s="978"/>
      <c r="DS112" s="978"/>
      <c r="DT112" s="978"/>
      <c r="DU112" s="978"/>
      <c r="DV112" s="979" t="s">
        <v>223</v>
      </c>
      <c r="DW112" s="979"/>
      <c r="DX112" s="979"/>
      <c r="DY112" s="979"/>
      <c r="DZ112" s="980"/>
    </row>
    <row r="113" spans="1:130" s="247" customFormat="1" ht="26.25" customHeight="1">
      <c r="A113" s="1012"/>
      <c r="B113" s="1013"/>
      <c r="C113" s="1008" t="s">
        <v>436</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12007</v>
      </c>
      <c r="AB113" s="992"/>
      <c r="AC113" s="992"/>
      <c r="AD113" s="992"/>
      <c r="AE113" s="993"/>
      <c r="AF113" s="994">
        <v>12610</v>
      </c>
      <c r="AG113" s="992"/>
      <c r="AH113" s="992"/>
      <c r="AI113" s="992"/>
      <c r="AJ113" s="993"/>
      <c r="AK113" s="994">
        <v>12156</v>
      </c>
      <c r="AL113" s="992"/>
      <c r="AM113" s="992"/>
      <c r="AN113" s="992"/>
      <c r="AO113" s="993"/>
      <c r="AP113" s="995">
        <v>0.7</v>
      </c>
      <c r="AQ113" s="996"/>
      <c r="AR113" s="996"/>
      <c r="AS113" s="996"/>
      <c r="AT113" s="997"/>
      <c r="AU113" s="958"/>
      <c r="AV113" s="959"/>
      <c r="AW113" s="959"/>
      <c r="AX113" s="959"/>
      <c r="AY113" s="959"/>
      <c r="AZ113" s="1007" t="s">
        <v>437</v>
      </c>
      <c r="BA113" s="1008"/>
      <c r="BB113" s="1008"/>
      <c r="BC113" s="1008"/>
      <c r="BD113" s="1008"/>
      <c r="BE113" s="1008"/>
      <c r="BF113" s="1008"/>
      <c r="BG113" s="1008"/>
      <c r="BH113" s="1008"/>
      <c r="BI113" s="1008"/>
      <c r="BJ113" s="1008"/>
      <c r="BK113" s="1008"/>
      <c r="BL113" s="1008"/>
      <c r="BM113" s="1008"/>
      <c r="BN113" s="1008"/>
      <c r="BO113" s="1008"/>
      <c r="BP113" s="1009"/>
      <c r="BQ113" s="977">
        <v>61457</v>
      </c>
      <c r="BR113" s="978"/>
      <c r="BS113" s="978"/>
      <c r="BT113" s="978"/>
      <c r="BU113" s="978"/>
      <c r="BV113" s="978">
        <v>110530</v>
      </c>
      <c r="BW113" s="978"/>
      <c r="BX113" s="978"/>
      <c r="BY113" s="978"/>
      <c r="BZ113" s="978"/>
      <c r="CA113" s="978">
        <v>124344</v>
      </c>
      <c r="CB113" s="978"/>
      <c r="CC113" s="978"/>
      <c r="CD113" s="978"/>
      <c r="CE113" s="978"/>
      <c r="CF113" s="972">
        <v>7</v>
      </c>
      <c r="CG113" s="973"/>
      <c r="CH113" s="973"/>
      <c r="CI113" s="973"/>
      <c r="CJ113" s="973"/>
      <c r="CK113" s="1003"/>
      <c r="CL113" s="1004"/>
      <c r="CM113" s="974" t="s">
        <v>438</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v>27191</v>
      </c>
      <c r="DH113" s="1017"/>
      <c r="DI113" s="1017"/>
      <c r="DJ113" s="1017"/>
      <c r="DK113" s="1018"/>
      <c r="DL113" s="1019">
        <v>21319</v>
      </c>
      <c r="DM113" s="1017"/>
      <c r="DN113" s="1017"/>
      <c r="DO113" s="1017"/>
      <c r="DP113" s="1018"/>
      <c r="DQ113" s="1019">
        <v>15446</v>
      </c>
      <c r="DR113" s="1017"/>
      <c r="DS113" s="1017"/>
      <c r="DT113" s="1017"/>
      <c r="DU113" s="1018"/>
      <c r="DV113" s="1020">
        <v>0.9</v>
      </c>
      <c r="DW113" s="1021"/>
      <c r="DX113" s="1021"/>
      <c r="DY113" s="1021"/>
      <c r="DZ113" s="1022"/>
    </row>
    <row r="114" spans="1:130" s="247" customFormat="1" ht="26.25" customHeight="1">
      <c r="A114" s="1012"/>
      <c r="B114" s="1013"/>
      <c r="C114" s="1008" t="s">
        <v>439</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3479</v>
      </c>
      <c r="AB114" s="1017"/>
      <c r="AC114" s="1017"/>
      <c r="AD114" s="1017"/>
      <c r="AE114" s="1018"/>
      <c r="AF114" s="1019">
        <v>5052</v>
      </c>
      <c r="AG114" s="1017"/>
      <c r="AH114" s="1017"/>
      <c r="AI114" s="1017"/>
      <c r="AJ114" s="1018"/>
      <c r="AK114" s="1019">
        <v>5304</v>
      </c>
      <c r="AL114" s="1017"/>
      <c r="AM114" s="1017"/>
      <c r="AN114" s="1017"/>
      <c r="AO114" s="1018"/>
      <c r="AP114" s="1020">
        <v>0.3</v>
      </c>
      <c r="AQ114" s="1021"/>
      <c r="AR114" s="1021"/>
      <c r="AS114" s="1021"/>
      <c r="AT114" s="1022"/>
      <c r="AU114" s="958"/>
      <c r="AV114" s="959"/>
      <c r="AW114" s="959"/>
      <c r="AX114" s="959"/>
      <c r="AY114" s="959"/>
      <c r="AZ114" s="1007" t="s">
        <v>440</v>
      </c>
      <c r="BA114" s="1008"/>
      <c r="BB114" s="1008"/>
      <c r="BC114" s="1008"/>
      <c r="BD114" s="1008"/>
      <c r="BE114" s="1008"/>
      <c r="BF114" s="1008"/>
      <c r="BG114" s="1008"/>
      <c r="BH114" s="1008"/>
      <c r="BI114" s="1008"/>
      <c r="BJ114" s="1008"/>
      <c r="BK114" s="1008"/>
      <c r="BL114" s="1008"/>
      <c r="BM114" s="1008"/>
      <c r="BN114" s="1008"/>
      <c r="BO114" s="1008"/>
      <c r="BP114" s="1009"/>
      <c r="BQ114" s="977">
        <v>749211</v>
      </c>
      <c r="BR114" s="978"/>
      <c r="BS114" s="978"/>
      <c r="BT114" s="978"/>
      <c r="BU114" s="978"/>
      <c r="BV114" s="978">
        <v>725949</v>
      </c>
      <c r="BW114" s="978"/>
      <c r="BX114" s="978"/>
      <c r="BY114" s="978"/>
      <c r="BZ114" s="978"/>
      <c r="CA114" s="978">
        <v>731448</v>
      </c>
      <c r="CB114" s="978"/>
      <c r="CC114" s="978"/>
      <c r="CD114" s="978"/>
      <c r="CE114" s="978"/>
      <c r="CF114" s="972">
        <v>41.4</v>
      </c>
      <c r="CG114" s="973"/>
      <c r="CH114" s="973"/>
      <c r="CI114" s="973"/>
      <c r="CJ114" s="973"/>
      <c r="CK114" s="1003"/>
      <c r="CL114" s="1004"/>
      <c r="CM114" s="974" t="s">
        <v>441</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223</v>
      </c>
      <c r="DH114" s="1017"/>
      <c r="DI114" s="1017"/>
      <c r="DJ114" s="1017"/>
      <c r="DK114" s="1018"/>
      <c r="DL114" s="1019" t="s">
        <v>223</v>
      </c>
      <c r="DM114" s="1017"/>
      <c r="DN114" s="1017"/>
      <c r="DO114" s="1017"/>
      <c r="DP114" s="1018"/>
      <c r="DQ114" s="1019" t="s">
        <v>428</v>
      </c>
      <c r="DR114" s="1017"/>
      <c r="DS114" s="1017"/>
      <c r="DT114" s="1017"/>
      <c r="DU114" s="1018"/>
      <c r="DV114" s="1020" t="s">
        <v>223</v>
      </c>
      <c r="DW114" s="1021"/>
      <c r="DX114" s="1021"/>
      <c r="DY114" s="1021"/>
      <c r="DZ114" s="1022"/>
    </row>
    <row r="115" spans="1:130" s="247" customFormat="1" ht="26.25" customHeight="1">
      <c r="A115" s="1012"/>
      <c r="B115" s="1013"/>
      <c r="C115" s="1008" t="s">
        <v>442</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5873</v>
      </c>
      <c r="AB115" s="992"/>
      <c r="AC115" s="992"/>
      <c r="AD115" s="992"/>
      <c r="AE115" s="993"/>
      <c r="AF115" s="994">
        <v>5873</v>
      </c>
      <c r="AG115" s="992"/>
      <c r="AH115" s="992"/>
      <c r="AI115" s="992"/>
      <c r="AJ115" s="993"/>
      <c r="AK115" s="994">
        <v>5873</v>
      </c>
      <c r="AL115" s="992"/>
      <c r="AM115" s="992"/>
      <c r="AN115" s="992"/>
      <c r="AO115" s="993"/>
      <c r="AP115" s="995">
        <v>0.3</v>
      </c>
      <c r="AQ115" s="996"/>
      <c r="AR115" s="996"/>
      <c r="AS115" s="996"/>
      <c r="AT115" s="997"/>
      <c r="AU115" s="958"/>
      <c r="AV115" s="959"/>
      <c r="AW115" s="959"/>
      <c r="AX115" s="959"/>
      <c r="AY115" s="959"/>
      <c r="AZ115" s="1007" t="s">
        <v>443</v>
      </c>
      <c r="BA115" s="1008"/>
      <c r="BB115" s="1008"/>
      <c r="BC115" s="1008"/>
      <c r="BD115" s="1008"/>
      <c r="BE115" s="1008"/>
      <c r="BF115" s="1008"/>
      <c r="BG115" s="1008"/>
      <c r="BH115" s="1008"/>
      <c r="BI115" s="1008"/>
      <c r="BJ115" s="1008"/>
      <c r="BK115" s="1008"/>
      <c r="BL115" s="1008"/>
      <c r="BM115" s="1008"/>
      <c r="BN115" s="1008"/>
      <c r="BO115" s="1008"/>
      <c r="BP115" s="1009"/>
      <c r="BQ115" s="977" t="s">
        <v>223</v>
      </c>
      <c r="BR115" s="978"/>
      <c r="BS115" s="978"/>
      <c r="BT115" s="978"/>
      <c r="BU115" s="978"/>
      <c r="BV115" s="978" t="s">
        <v>223</v>
      </c>
      <c r="BW115" s="978"/>
      <c r="BX115" s="978"/>
      <c r="BY115" s="978"/>
      <c r="BZ115" s="978"/>
      <c r="CA115" s="978" t="s">
        <v>428</v>
      </c>
      <c r="CB115" s="978"/>
      <c r="CC115" s="978"/>
      <c r="CD115" s="978"/>
      <c r="CE115" s="978"/>
      <c r="CF115" s="972" t="s">
        <v>223</v>
      </c>
      <c r="CG115" s="973"/>
      <c r="CH115" s="973"/>
      <c r="CI115" s="973"/>
      <c r="CJ115" s="973"/>
      <c r="CK115" s="1003"/>
      <c r="CL115" s="1004"/>
      <c r="CM115" s="1007" t="s">
        <v>444</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223</v>
      </c>
      <c r="DH115" s="1017"/>
      <c r="DI115" s="1017"/>
      <c r="DJ115" s="1017"/>
      <c r="DK115" s="1018"/>
      <c r="DL115" s="1019" t="s">
        <v>428</v>
      </c>
      <c r="DM115" s="1017"/>
      <c r="DN115" s="1017"/>
      <c r="DO115" s="1017"/>
      <c r="DP115" s="1018"/>
      <c r="DQ115" s="1019" t="s">
        <v>223</v>
      </c>
      <c r="DR115" s="1017"/>
      <c r="DS115" s="1017"/>
      <c r="DT115" s="1017"/>
      <c r="DU115" s="1018"/>
      <c r="DV115" s="1020" t="s">
        <v>223</v>
      </c>
      <c r="DW115" s="1021"/>
      <c r="DX115" s="1021"/>
      <c r="DY115" s="1021"/>
      <c r="DZ115" s="1022"/>
    </row>
    <row r="116" spans="1:130" s="247" customFormat="1" ht="26.25" customHeight="1">
      <c r="A116" s="1014"/>
      <c r="B116" s="1015"/>
      <c r="C116" s="1023" t="s">
        <v>445</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428</v>
      </c>
      <c r="AB116" s="1017"/>
      <c r="AC116" s="1017"/>
      <c r="AD116" s="1017"/>
      <c r="AE116" s="1018"/>
      <c r="AF116" s="1019" t="s">
        <v>428</v>
      </c>
      <c r="AG116" s="1017"/>
      <c r="AH116" s="1017"/>
      <c r="AI116" s="1017"/>
      <c r="AJ116" s="1018"/>
      <c r="AK116" s="1019" t="s">
        <v>223</v>
      </c>
      <c r="AL116" s="1017"/>
      <c r="AM116" s="1017"/>
      <c r="AN116" s="1017"/>
      <c r="AO116" s="1018"/>
      <c r="AP116" s="1020" t="s">
        <v>223</v>
      </c>
      <c r="AQ116" s="1021"/>
      <c r="AR116" s="1021"/>
      <c r="AS116" s="1021"/>
      <c r="AT116" s="1022"/>
      <c r="AU116" s="958"/>
      <c r="AV116" s="959"/>
      <c r="AW116" s="959"/>
      <c r="AX116" s="959"/>
      <c r="AY116" s="959"/>
      <c r="AZ116" s="1025" t="s">
        <v>446</v>
      </c>
      <c r="BA116" s="1026"/>
      <c r="BB116" s="1026"/>
      <c r="BC116" s="1026"/>
      <c r="BD116" s="1026"/>
      <c r="BE116" s="1026"/>
      <c r="BF116" s="1026"/>
      <c r="BG116" s="1026"/>
      <c r="BH116" s="1026"/>
      <c r="BI116" s="1026"/>
      <c r="BJ116" s="1026"/>
      <c r="BK116" s="1026"/>
      <c r="BL116" s="1026"/>
      <c r="BM116" s="1026"/>
      <c r="BN116" s="1026"/>
      <c r="BO116" s="1026"/>
      <c r="BP116" s="1027"/>
      <c r="BQ116" s="977" t="s">
        <v>223</v>
      </c>
      <c r="BR116" s="978"/>
      <c r="BS116" s="978"/>
      <c r="BT116" s="978"/>
      <c r="BU116" s="978"/>
      <c r="BV116" s="978" t="s">
        <v>223</v>
      </c>
      <c r="BW116" s="978"/>
      <c r="BX116" s="978"/>
      <c r="BY116" s="978"/>
      <c r="BZ116" s="978"/>
      <c r="CA116" s="978" t="s">
        <v>223</v>
      </c>
      <c r="CB116" s="978"/>
      <c r="CC116" s="978"/>
      <c r="CD116" s="978"/>
      <c r="CE116" s="978"/>
      <c r="CF116" s="972" t="s">
        <v>223</v>
      </c>
      <c r="CG116" s="973"/>
      <c r="CH116" s="973"/>
      <c r="CI116" s="973"/>
      <c r="CJ116" s="973"/>
      <c r="CK116" s="1003"/>
      <c r="CL116" s="1004"/>
      <c r="CM116" s="974" t="s">
        <v>447</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223</v>
      </c>
      <c r="DH116" s="1017"/>
      <c r="DI116" s="1017"/>
      <c r="DJ116" s="1017"/>
      <c r="DK116" s="1018"/>
      <c r="DL116" s="1019" t="s">
        <v>223</v>
      </c>
      <c r="DM116" s="1017"/>
      <c r="DN116" s="1017"/>
      <c r="DO116" s="1017"/>
      <c r="DP116" s="1018"/>
      <c r="DQ116" s="1019" t="s">
        <v>223</v>
      </c>
      <c r="DR116" s="1017"/>
      <c r="DS116" s="1017"/>
      <c r="DT116" s="1017"/>
      <c r="DU116" s="1018"/>
      <c r="DV116" s="1020" t="s">
        <v>223</v>
      </c>
      <c r="DW116" s="1021"/>
      <c r="DX116" s="1021"/>
      <c r="DY116" s="1021"/>
      <c r="DZ116" s="1022"/>
    </row>
    <row r="117" spans="1:130" s="247" customFormat="1" ht="26.25" customHeight="1">
      <c r="A117" s="962" t="s">
        <v>184</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448</v>
      </c>
      <c r="Z117" s="944"/>
      <c r="AA117" s="1034">
        <v>393508</v>
      </c>
      <c r="AB117" s="1035"/>
      <c r="AC117" s="1035"/>
      <c r="AD117" s="1035"/>
      <c r="AE117" s="1036"/>
      <c r="AF117" s="1037">
        <v>394427</v>
      </c>
      <c r="AG117" s="1035"/>
      <c r="AH117" s="1035"/>
      <c r="AI117" s="1035"/>
      <c r="AJ117" s="1036"/>
      <c r="AK117" s="1037">
        <v>416537</v>
      </c>
      <c r="AL117" s="1035"/>
      <c r="AM117" s="1035"/>
      <c r="AN117" s="1035"/>
      <c r="AO117" s="1036"/>
      <c r="AP117" s="1038"/>
      <c r="AQ117" s="1039"/>
      <c r="AR117" s="1039"/>
      <c r="AS117" s="1039"/>
      <c r="AT117" s="1040"/>
      <c r="AU117" s="958"/>
      <c r="AV117" s="959"/>
      <c r="AW117" s="959"/>
      <c r="AX117" s="959"/>
      <c r="AY117" s="959"/>
      <c r="AZ117" s="1025" t="s">
        <v>449</v>
      </c>
      <c r="BA117" s="1026"/>
      <c r="BB117" s="1026"/>
      <c r="BC117" s="1026"/>
      <c r="BD117" s="1026"/>
      <c r="BE117" s="1026"/>
      <c r="BF117" s="1026"/>
      <c r="BG117" s="1026"/>
      <c r="BH117" s="1026"/>
      <c r="BI117" s="1026"/>
      <c r="BJ117" s="1026"/>
      <c r="BK117" s="1026"/>
      <c r="BL117" s="1026"/>
      <c r="BM117" s="1026"/>
      <c r="BN117" s="1026"/>
      <c r="BO117" s="1026"/>
      <c r="BP117" s="1027"/>
      <c r="BQ117" s="977" t="s">
        <v>223</v>
      </c>
      <c r="BR117" s="978"/>
      <c r="BS117" s="978"/>
      <c r="BT117" s="978"/>
      <c r="BU117" s="978"/>
      <c r="BV117" s="978" t="s">
        <v>223</v>
      </c>
      <c r="BW117" s="978"/>
      <c r="BX117" s="978"/>
      <c r="BY117" s="978"/>
      <c r="BZ117" s="978"/>
      <c r="CA117" s="978" t="s">
        <v>428</v>
      </c>
      <c r="CB117" s="978"/>
      <c r="CC117" s="978"/>
      <c r="CD117" s="978"/>
      <c r="CE117" s="978"/>
      <c r="CF117" s="972" t="s">
        <v>428</v>
      </c>
      <c r="CG117" s="973"/>
      <c r="CH117" s="973"/>
      <c r="CI117" s="973"/>
      <c r="CJ117" s="973"/>
      <c r="CK117" s="1003"/>
      <c r="CL117" s="1004"/>
      <c r="CM117" s="974" t="s">
        <v>450</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223</v>
      </c>
      <c r="DH117" s="1017"/>
      <c r="DI117" s="1017"/>
      <c r="DJ117" s="1017"/>
      <c r="DK117" s="1018"/>
      <c r="DL117" s="1019" t="s">
        <v>428</v>
      </c>
      <c r="DM117" s="1017"/>
      <c r="DN117" s="1017"/>
      <c r="DO117" s="1017"/>
      <c r="DP117" s="1018"/>
      <c r="DQ117" s="1019" t="s">
        <v>428</v>
      </c>
      <c r="DR117" s="1017"/>
      <c r="DS117" s="1017"/>
      <c r="DT117" s="1017"/>
      <c r="DU117" s="1018"/>
      <c r="DV117" s="1020" t="s">
        <v>223</v>
      </c>
      <c r="DW117" s="1021"/>
      <c r="DX117" s="1021"/>
      <c r="DY117" s="1021"/>
      <c r="DZ117" s="1022"/>
    </row>
    <row r="118" spans="1:130" s="247" customFormat="1" ht="26.25" customHeight="1">
      <c r="A118" s="962" t="s">
        <v>423</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421</v>
      </c>
      <c r="AB118" s="943"/>
      <c r="AC118" s="943"/>
      <c r="AD118" s="943"/>
      <c r="AE118" s="944"/>
      <c r="AF118" s="942" t="s">
        <v>304</v>
      </c>
      <c r="AG118" s="943"/>
      <c r="AH118" s="943"/>
      <c r="AI118" s="943"/>
      <c r="AJ118" s="944"/>
      <c r="AK118" s="942" t="s">
        <v>303</v>
      </c>
      <c r="AL118" s="943"/>
      <c r="AM118" s="943"/>
      <c r="AN118" s="943"/>
      <c r="AO118" s="944"/>
      <c r="AP118" s="1029" t="s">
        <v>422</v>
      </c>
      <c r="AQ118" s="1030"/>
      <c r="AR118" s="1030"/>
      <c r="AS118" s="1030"/>
      <c r="AT118" s="1031"/>
      <c r="AU118" s="958"/>
      <c r="AV118" s="959"/>
      <c r="AW118" s="959"/>
      <c r="AX118" s="959"/>
      <c r="AY118" s="959"/>
      <c r="AZ118" s="1032" t="s">
        <v>451</v>
      </c>
      <c r="BA118" s="1023"/>
      <c r="BB118" s="1023"/>
      <c r="BC118" s="1023"/>
      <c r="BD118" s="1023"/>
      <c r="BE118" s="1023"/>
      <c r="BF118" s="1023"/>
      <c r="BG118" s="1023"/>
      <c r="BH118" s="1023"/>
      <c r="BI118" s="1023"/>
      <c r="BJ118" s="1023"/>
      <c r="BK118" s="1023"/>
      <c r="BL118" s="1023"/>
      <c r="BM118" s="1023"/>
      <c r="BN118" s="1023"/>
      <c r="BO118" s="1023"/>
      <c r="BP118" s="1024"/>
      <c r="BQ118" s="1055" t="s">
        <v>223</v>
      </c>
      <c r="BR118" s="1056"/>
      <c r="BS118" s="1056"/>
      <c r="BT118" s="1056"/>
      <c r="BU118" s="1056"/>
      <c r="BV118" s="1056" t="s">
        <v>428</v>
      </c>
      <c r="BW118" s="1056"/>
      <c r="BX118" s="1056"/>
      <c r="BY118" s="1056"/>
      <c r="BZ118" s="1056"/>
      <c r="CA118" s="1056" t="s">
        <v>428</v>
      </c>
      <c r="CB118" s="1056"/>
      <c r="CC118" s="1056"/>
      <c r="CD118" s="1056"/>
      <c r="CE118" s="1056"/>
      <c r="CF118" s="972" t="s">
        <v>428</v>
      </c>
      <c r="CG118" s="973"/>
      <c r="CH118" s="973"/>
      <c r="CI118" s="973"/>
      <c r="CJ118" s="973"/>
      <c r="CK118" s="1003"/>
      <c r="CL118" s="1004"/>
      <c r="CM118" s="974" t="s">
        <v>452</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223</v>
      </c>
      <c r="DH118" s="1017"/>
      <c r="DI118" s="1017"/>
      <c r="DJ118" s="1017"/>
      <c r="DK118" s="1018"/>
      <c r="DL118" s="1019" t="s">
        <v>223</v>
      </c>
      <c r="DM118" s="1017"/>
      <c r="DN118" s="1017"/>
      <c r="DO118" s="1017"/>
      <c r="DP118" s="1018"/>
      <c r="DQ118" s="1019" t="s">
        <v>428</v>
      </c>
      <c r="DR118" s="1017"/>
      <c r="DS118" s="1017"/>
      <c r="DT118" s="1017"/>
      <c r="DU118" s="1018"/>
      <c r="DV118" s="1020" t="s">
        <v>428</v>
      </c>
      <c r="DW118" s="1021"/>
      <c r="DX118" s="1021"/>
      <c r="DY118" s="1021"/>
      <c r="DZ118" s="1022"/>
    </row>
    <row r="119" spans="1:130" s="247" customFormat="1" ht="26.25" customHeight="1">
      <c r="A119" s="1116" t="s">
        <v>426</v>
      </c>
      <c r="B119" s="1002"/>
      <c r="C119" s="981" t="s">
        <v>427</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428</v>
      </c>
      <c r="AB119" s="950"/>
      <c r="AC119" s="950"/>
      <c r="AD119" s="950"/>
      <c r="AE119" s="951"/>
      <c r="AF119" s="952" t="s">
        <v>223</v>
      </c>
      <c r="AG119" s="950"/>
      <c r="AH119" s="950"/>
      <c r="AI119" s="950"/>
      <c r="AJ119" s="951"/>
      <c r="AK119" s="952" t="s">
        <v>223</v>
      </c>
      <c r="AL119" s="950"/>
      <c r="AM119" s="950"/>
      <c r="AN119" s="950"/>
      <c r="AO119" s="951"/>
      <c r="AP119" s="953" t="s">
        <v>223</v>
      </c>
      <c r="AQ119" s="954"/>
      <c r="AR119" s="954"/>
      <c r="AS119" s="954"/>
      <c r="AT119" s="955"/>
      <c r="AU119" s="960"/>
      <c r="AV119" s="961"/>
      <c r="AW119" s="961"/>
      <c r="AX119" s="961"/>
      <c r="AY119" s="961"/>
      <c r="AZ119" s="278" t="s">
        <v>184</v>
      </c>
      <c r="BA119" s="278"/>
      <c r="BB119" s="278"/>
      <c r="BC119" s="278"/>
      <c r="BD119" s="278"/>
      <c r="BE119" s="278"/>
      <c r="BF119" s="278"/>
      <c r="BG119" s="278"/>
      <c r="BH119" s="278"/>
      <c r="BI119" s="278"/>
      <c r="BJ119" s="278"/>
      <c r="BK119" s="278"/>
      <c r="BL119" s="278"/>
      <c r="BM119" s="278"/>
      <c r="BN119" s="278"/>
      <c r="BO119" s="1033" t="s">
        <v>453</v>
      </c>
      <c r="BP119" s="1064"/>
      <c r="BQ119" s="1055">
        <v>5212877</v>
      </c>
      <c r="BR119" s="1056"/>
      <c r="BS119" s="1056"/>
      <c r="BT119" s="1056"/>
      <c r="BU119" s="1056"/>
      <c r="BV119" s="1056">
        <v>5300274</v>
      </c>
      <c r="BW119" s="1056"/>
      <c r="BX119" s="1056"/>
      <c r="BY119" s="1056"/>
      <c r="BZ119" s="1056"/>
      <c r="CA119" s="1056">
        <v>5379632</v>
      </c>
      <c r="CB119" s="1056"/>
      <c r="CC119" s="1056"/>
      <c r="CD119" s="1056"/>
      <c r="CE119" s="1056"/>
      <c r="CF119" s="1057"/>
      <c r="CG119" s="1058"/>
      <c r="CH119" s="1058"/>
      <c r="CI119" s="1058"/>
      <c r="CJ119" s="1059"/>
      <c r="CK119" s="1005"/>
      <c r="CL119" s="1006"/>
      <c r="CM119" s="1060" t="s">
        <v>454</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223</v>
      </c>
      <c r="DH119" s="1042"/>
      <c r="DI119" s="1042"/>
      <c r="DJ119" s="1042"/>
      <c r="DK119" s="1043"/>
      <c r="DL119" s="1041" t="s">
        <v>223</v>
      </c>
      <c r="DM119" s="1042"/>
      <c r="DN119" s="1042"/>
      <c r="DO119" s="1042"/>
      <c r="DP119" s="1043"/>
      <c r="DQ119" s="1041" t="s">
        <v>428</v>
      </c>
      <c r="DR119" s="1042"/>
      <c r="DS119" s="1042"/>
      <c r="DT119" s="1042"/>
      <c r="DU119" s="1043"/>
      <c r="DV119" s="1044" t="s">
        <v>428</v>
      </c>
      <c r="DW119" s="1045"/>
      <c r="DX119" s="1045"/>
      <c r="DY119" s="1045"/>
      <c r="DZ119" s="1046"/>
    </row>
    <row r="120" spans="1:130" s="247" customFormat="1" ht="26.25" customHeight="1">
      <c r="A120" s="1117"/>
      <c r="B120" s="1004"/>
      <c r="C120" s="974" t="s">
        <v>431</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v>5873</v>
      </c>
      <c r="AB120" s="1017"/>
      <c r="AC120" s="1017"/>
      <c r="AD120" s="1017"/>
      <c r="AE120" s="1018"/>
      <c r="AF120" s="1019">
        <v>5873</v>
      </c>
      <c r="AG120" s="1017"/>
      <c r="AH120" s="1017"/>
      <c r="AI120" s="1017"/>
      <c r="AJ120" s="1018"/>
      <c r="AK120" s="1019">
        <v>5873</v>
      </c>
      <c r="AL120" s="1017"/>
      <c r="AM120" s="1017"/>
      <c r="AN120" s="1017"/>
      <c r="AO120" s="1018"/>
      <c r="AP120" s="1020">
        <v>0.3</v>
      </c>
      <c r="AQ120" s="1021"/>
      <c r="AR120" s="1021"/>
      <c r="AS120" s="1021"/>
      <c r="AT120" s="1022"/>
      <c r="AU120" s="1047" t="s">
        <v>455</v>
      </c>
      <c r="AV120" s="1048"/>
      <c r="AW120" s="1048"/>
      <c r="AX120" s="1048"/>
      <c r="AY120" s="1049"/>
      <c r="AZ120" s="998" t="s">
        <v>456</v>
      </c>
      <c r="BA120" s="947"/>
      <c r="BB120" s="947"/>
      <c r="BC120" s="947"/>
      <c r="BD120" s="947"/>
      <c r="BE120" s="947"/>
      <c r="BF120" s="947"/>
      <c r="BG120" s="947"/>
      <c r="BH120" s="947"/>
      <c r="BI120" s="947"/>
      <c r="BJ120" s="947"/>
      <c r="BK120" s="947"/>
      <c r="BL120" s="947"/>
      <c r="BM120" s="947"/>
      <c r="BN120" s="947"/>
      <c r="BO120" s="947"/>
      <c r="BP120" s="948"/>
      <c r="BQ120" s="984">
        <v>1655660</v>
      </c>
      <c r="BR120" s="985"/>
      <c r="BS120" s="985"/>
      <c r="BT120" s="985"/>
      <c r="BU120" s="985"/>
      <c r="BV120" s="985">
        <v>1620916</v>
      </c>
      <c r="BW120" s="985"/>
      <c r="BX120" s="985"/>
      <c r="BY120" s="985"/>
      <c r="BZ120" s="985"/>
      <c r="CA120" s="985">
        <v>1616496</v>
      </c>
      <c r="CB120" s="985"/>
      <c r="CC120" s="985"/>
      <c r="CD120" s="985"/>
      <c r="CE120" s="985"/>
      <c r="CF120" s="999">
        <v>91.6</v>
      </c>
      <c r="CG120" s="1000"/>
      <c r="CH120" s="1000"/>
      <c r="CI120" s="1000"/>
      <c r="CJ120" s="1000"/>
      <c r="CK120" s="1065" t="s">
        <v>457</v>
      </c>
      <c r="CL120" s="1066"/>
      <c r="CM120" s="1066"/>
      <c r="CN120" s="1066"/>
      <c r="CO120" s="1067"/>
      <c r="CP120" s="1073" t="s">
        <v>400</v>
      </c>
      <c r="CQ120" s="1074"/>
      <c r="CR120" s="1074"/>
      <c r="CS120" s="1074"/>
      <c r="CT120" s="1074"/>
      <c r="CU120" s="1074"/>
      <c r="CV120" s="1074"/>
      <c r="CW120" s="1074"/>
      <c r="CX120" s="1074"/>
      <c r="CY120" s="1074"/>
      <c r="CZ120" s="1074"/>
      <c r="DA120" s="1074"/>
      <c r="DB120" s="1074"/>
      <c r="DC120" s="1074"/>
      <c r="DD120" s="1074"/>
      <c r="DE120" s="1074"/>
      <c r="DF120" s="1075"/>
      <c r="DG120" s="984">
        <v>59649</v>
      </c>
      <c r="DH120" s="985"/>
      <c r="DI120" s="985"/>
      <c r="DJ120" s="985"/>
      <c r="DK120" s="985"/>
      <c r="DL120" s="985">
        <v>65162</v>
      </c>
      <c r="DM120" s="985"/>
      <c r="DN120" s="985"/>
      <c r="DO120" s="985"/>
      <c r="DP120" s="985"/>
      <c r="DQ120" s="985">
        <v>70042</v>
      </c>
      <c r="DR120" s="985"/>
      <c r="DS120" s="985"/>
      <c r="DT120" s="985"/>
      <c r="DU120" s="985"/>
      <c r="DV120" s="986">
        <v>4</v>
      </c>
      <c r="DW120" s="986"/>
      <c r="DX120" s="986"/>
      <c r="DY120" s="986"/>
      <c r="DZ120" s="987"/>
    </row>
    <row r="121" spans="1:130" s="247" customFormat="1" ht="26.25" customHeight="1">
      <c r="A121" s="1117"/>
      <c r="B121" s="1004"/>
      <c r="C121" s="1025" t="s">
        <v>458</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223</v>
      </c>
      <c r="AB121" s="1017"/>
      <c r="AC121" s="1017"/>
      <c r="AD121" s="1017"/>
      <c r="AE121" s="1018"/>
      <c r="AF121" s="1019" t="s">
        <v>223</v>
      </c>
      <c r="AG121" s="1017"/>
      <c r="AH121" s="1017"/>
      <c r="AI121" s="1017"/>
      <c r="AJ121" s="1018"/>
      <c r="AK121" s="1019" t="s">
        <v>428</v>
      </c>
      <c r="AL121" s="1017"/>
      <c r="AM121" s="1017"/>
      <c r="AN121" s="1017"/>
      <c r="AO121" s="1018"/>
      <c r="AP121" s="1020" t="s">
        <v>223</v>
      </c>
      <c r="AQ121" s="1021"/>
      <c r="AR121" s="1021"/>
      <c r="AS121" s="1021"/>
      <c r="AT121" s="1022"/>
      <c r="AU121" s="1050"/>
      <c r="AV121" s="1051"/>
      <c r="AW121" s="1051"/>
      <c r="AX121" s="1051"/>
      <c r="AY121" s="1052"/>
      <c r="AZ121" s="1007" t="s">
        <v>459</v>
      </c>
      <c r="BA121" s="1008"/>
      <c r="BB121" s="1008"/>
      <c r="BC121" s="1008"/>
      <c r="BD121" s="1008"/>
      <c r="BE121" s="1008"/>
      <c r="BF121" s="1008"/>
      <c r="BG121" s="1008"/>
      <c r="BH121" s="1008"/>
      <c r="BI121" s="1008"/>
      <c r="BJ121" s="1008"/>
      <c r="BK121" s="1008"/>
      <c r="BL121" s="1008"/>
      <c r="BM121" s="1008"/>
      <c r="BN121" s="1008"/>
      <c r="BO121" s="1008"/>
      <c r="BP121" s="1009"/>
      <c r="BQ121" s="977">
        <v>71054</v>
      </c>
      <c r="BR121" s="978"/>
      <c r="BS121" s="978"/>
      <c r="BT121" s="978"/>
      <c r="BU121" s="978"/>
      <c r="BV121" s="978">
        <v>3217</v>
      </c>
      <c r="BW121" s="978"/>
      <c r="BX121" s="978"/>
      <c r="BY121" s="978"/>
      <c r="BZ121" s="978"/>
      <c r="CA121" s="978">
        <v>2200</v>
      </c>
      <c r="CB121" s="978"/>
      <c r="CC121" s="978"/>
      <c r="CD121" s="978"/>
      <c r="CE121" s="978"/>
      <c r="CF121" s="972">
        <v>0.1</v>
      </c>
      <c r="CG121" s="973"/>
      <c r="CH121" s="973"/>
      <c r="CI121" s="973"/>
      <c r="CJ121" s="973"/>
      <c r="CK121" s="1068"/>
      <c r="CL121" s="1069"/>
      <c r="CM121" s="1069"/>
      <c r="CN121" s="1069"/>
      <c r="CO121" s="1070"/>
      <c r="CP121" s="1078" t="s">
        <v>401</v>
      </c>
      <c r="CQ121" s="1079"/>
      <c r="CR121" s="1079"/>
      <c r="CS121" s="1079"/>
      <c r="CT121" s="1079"/>
      <c r="CU121" s="1079"/>
      <c r="CV121" s="1079"/>
      <c r="CW121" s="1079"/>
      <c r="CX121" s="1079"/>
      <c r="CY121" s="1079"/>
      <c r="CZ121" s="1079"/>
      <c r="DA121" s="1079"/>
      <c r="DB121" s="1079"/>
      <c r="DC121" s="1079"/>
      <c r="DD121" s="1079"/>
      <c r="DE121" s="1079"/>
      <c r="DF121" s="1080"/>
      <c r="DG121" s="977" t="s">
        <v>223</v>
      </c>
      <c r="DH121" s="978"/>
      <c r="DI121" s="978"/>
      <c r="DJ121" s="978"/>
      <c r="DK121" s="978"/>
      <c r="DL121" s="978" t="s">
        <v>223</v>
      </c>
      <c r="DM121" s="978"/>
      <c r="DN121" s="978"/>
      <c r="DO121" s="978"/>
      <c r="DP121" s="978"/>
      <c r="DQ121" s="978" t="s">
        <v>223</v>
      </c>
      <c r="DR121" s="978"/>
      <c r="DS121" s="978"/>
      <c r="DT121" s="978"/>
      <c r="DU121" s="978"/>
      <c r="DV121" s="979" t="s">
        <v>223</v>
      </c>
      <c r="DW121" s="979"/>
      <c r="DX121" s="979"/>
      <c r="DY121" s="979"/>
      <c r="DZ121" s="980"/>
    </row>
    <row r="122" spans="1:130" s="247" customFormat="1" ht="26.25" customHeight="1">
      <c r="A122" s="1117"/>
      <c r="B122" s="1004"/>
      <c r="C122" s="974" t="s">
        <v>441</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428</v>
      </c>
      <c r="AB122" s="1017"/>
      <c r="AC122" s="1017"/>
      <c r="AD122" s="1017"/>
      <c r="AE122" s="1018"/>
      <c r="AF122" s="1019" t="s">
        <v>223</v>
      </c>
      <c r="AG122" s="1017"/>
      <c r="AH122" s="1017"/>
      <c r="AI122" s="1017"/>
      <c r="AJ122" s="1018"/>
      <c r="AK122" s="1019" t="s">
        <v>223</v>
      </c>
      <c r="AL122" s="1017"/>
      <c r="AM122" s="1017"/>
      <c r="AN122" s="1017"/>
      <c r="AO122" s="1018"/>
      <c r="AP122" s="1020" t="s">
        <v>223</v>
      </c>
      <c r="AQ122" s="1021"/>
      <c r="AR122" s="1021"/>
      <c r="AS122" s="1021"/>
      <c r="AT122" s="1022"/>
      <c r="AU122" s="1050"/>
      <c r="AV122" s="1051"/>
      <c r="AW122" s="1051"/>
      <c r="AX122" s="1051"/>
      <c r="AY122" s="1052"/>
      <c r="AZ122" s="1032" t="s">
        <v>460</v>
      </c>
      <c r="BA122" s="1023"/>
      <c r="BB122" s="1023"/>
      <c r="BC122" s="1023"/>
      <c r="BD122" s="1023"/>
      <c r="BE122" s="1023"/>
      <c r="BF122" s="1023"/>
      <c r="BG122" s="1023"/>
      <c r="BH122" s="1023"/>
      <c r="BI122" s="1023"/>
      <c r="BJ122" s="1023"/>
      <c r="BK122" s="1023"/>
      <c r="BL122" s="1023"/>
      <c r="BM122" s="1023"/>
      <c r="BN122" s="1023"/>
      <c r="BO122" s="1023"/>
      <c r="BP122" s="1024"/>
      <c r="BQ122" s="1055">
        <v>3491441</v>
      </c>
      <c r="BR122" s="1056"/>
      <c r="BS122" s="1056"/>
      <c r="BT122" s="1056"/>
      <c r="BU122" s="1056"/>
      <c r="BV122" s="1056">
        <v>3534140</v>
      </c>
      <c r="BW122" s="1056"/>
      <c r="BX122" s="1056"/>
      <c r="BY122" s="1056"/>
      <c r="BZ122" s="1056"/>
      <c r="CA122" s="1056">
        <v>3563460</v>
      </c>
      <c r="CB122" s="1056"/>
      <c r="CC122" s="1056"/>
      <c r="CD122" s="1056"/>
      <c r="CE122" s="1056"/>
      <c r="CF122" s="1076">
        <v>201.9</v>
      </c>
      <c r="CG122" s="1077"/>
      <c r="CH122" s="1077"/>
      <c r="CI122" s="1077"/>
      <c r="CJ122" s="1077"/>
      <c r="CK122" s="1068"/>
      <c r="CL122" s="1069"/>
      <c r="CM122" s="1069"/>
      <c r="CN122" s="1069"/>
      <c r="CO122" s="1070"/>
      <c r="CP122" s="1078" t="s">
        <v>403</v>
      </c>
      <c r="CQ122" s="1079"/>
      <c r="CR122" s="1079"/>
      <c r="CS122" s="1079"/>
      <c r="CT122" s="1079"/>
      <c r="CU122" s="1079"/>
      <c r="CV122" s="1079"/>
      <c r="CW122" s="1079"/>
      <c r="CX122" s="1079"/>
      <c r="CY122" s="1079"/>
      <c r="CZ122" s="1079"/>
      <c r="DA122" s="1079"/>
      <c r="DB122" s="1079"/>
      <c r="DC122" s="1079"/>
      <c r="DD122" s="1079"/>
      <c r="DE122" s="1079"/>
      <c r="DF122" s="1080"/>
      <c r="DG122" s="977" t="s">
        <v>223</v>
      </c>
      <c r="DH122" s="978"/>
      <c r="DI122" s="978"/>
      <c r="DJ122" s="978"/>
      <c r="DK122" s="978"/>
      <c r="DL122" s="978" t="s">
        <v>223</v>
      </c>
      <c r="DM122" s="978"/>
      <c r="DN122" s="978"/>
      <c r="DO122" s="978"/>
      <c r="DP122" s="978"/>
      <c r="DQ122" s="978" t="s">
        <v>223</v>
      </c>
      <c r="DR122" s="978"/>
      <c r="DS122" s="978"/>
      <c r="DT122" s="978"/>
      <c r="DU122" s="978"/>
      <c r="DV122" s="979" t="s">
        <v>223</v>
      </c>
      <c r="DW122" s="979"/>
      <c r="DX122" s="979"/>
      <c r="DY122" s="979"/>
      <c r="DZ122" s="980"/>
    </row>
    <row r="123" spans="1:130" s="247" customFormat="1" ht="26.25" customHeight="1">
      <c r="A123" s="1117"/>
      <c r="B123" s="1004"/>
      <c r="C123" s="974" t="s">
        <v>447</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223</v>
      </c>
      <c r="AB123" s="1017"/>
      <c r="AC123" s="1017"/>
      <c r="AD123" s="1017"/>
      <c r="AE123" s="1018"/>
      <c r="AF123" s="1019" t="s">
        <v>223</v>
      </c>
      <c r="AG123" s="1017"/>
      <c r="AH123" s="1017"/>
      <c r="AI123" s="1017"/>
      <c r="AJ123" s="1018"/>
      <c r="AK123" s="1019" t="s">
        <v>223</v>
      </c>
      <c r="AL123" s="1017"/>
      <c r="AM123" s="1017"/>
      <c r="AN123" s="1017"/>
      <c r="AO123" s="1018"/>
      <c r="AP123" s="1020" t="s">
        <v>223</v>
      </c>
      <c r="AQ123" s="1021"/>
      <c r="AR123" s="1021"/>
      <c r="AS123" s="1021"/>
      <c r="AT123" s="1022"/>
      <c r="AU123" s="1053"/>
      <c r="AV123" s="1054"/>
      <c r="AW123" s="1054"/>
      <c r="AX123" s="1054"/>
      <c r="AY123" s="1054"/>
      <c r="AZ123" s="278" t="s">
        <v>184</v>
      </c>
      <c r="BA123" s="278"/>
      <c r="BB123" s="278"/>
      <c r="BC123" s="278"/>
      <c r="BD123" s="278"/>
      <c r="BE123" s="278"/>
      <c r="BF123" s="278"/>
      <c r="BG123" s="278"/>
      <c r="BH123" s="278"/>
      <c r="BI123" s="278"/>
      <c r="BJ123" s="278"/>
      <c r="BK123" s="278"/>
      <c r="BL123" s="278"/>
      <c r="BM123" s="278"/>
      <c r="BN123" s="278"/>
      <c r="BO123" s="1033" t="s">
        <v>461</v>
      </c>
      <c r="BP123" s="1064"/>
      <c r="BQ123" s="1123">
        <v>5218155</v>
      </c>
      <c r="BR123" s="1124"/>
      <c r="BS123" s="1124"/>
      <c r="BT123" s="1124"/>
      <c r="BU123" s="1124"/>
      <c r="BV123" s="1124">
        <v>5158273</v>
      </c>
      <c r="BW123" s="1124"/>
      <c r="BX123" s="1124"/>
      <c r="BY123" s="1124"/>
      <c r="BZ123" s="1124"/>
      <c r="CA123" s="1124">
        <v>5182156</v>
      </c>
      <c r="CB123" s="1124"/>
      <c r="CC123" s="1124"/>
      <c r="CD123" s="1124"/>
      <c r="CE123" s="1124"/>
      <c r="CF123" s="1057"/>
      <c r="CG123" s="1058"/>
      <c r="CH123" s="1058"/>
      <c r="CI123" s="1058"/>
      <c r="CJ123" s="1059"/>
      <c r="CK123" s="1068"/>
      <c r="CL123" s="1069"/>
      <c r="CM123" s="1069"/>
      <c r="CN123" s="1069"/>
      <c r="CO123" s="1070"/>
      <c r="CP123" s="1078" t="s">
        <v>402</v>
      </c>
      <c r="CQ123" s="1079"/>
      <c r="CR123" s="1079"/>
      <c r="CS123" s="1079"/>
      <c r="CT123" s="1079"/>
      <c r="CU123" s="1079"/>
      <c r="CV123" s="1079"/>
      <c r="CW123" s="1079"/>
      <c r="CX123" s="1079"/>
      <c r="CY123" s="1079"/>
      <c r="CZ123" s="1079"/>
      <c r="DA123" s="1079"/>
      <c r="DB123" s="1079"/>
      <c r="DC123" s="1079"/>
      <c r="DD123" s="1079"/>
      <c r="DE123" s="1079"/>
      <c r="DF123" s="1080"/>
      <c r="DG123" s="1016" t="s">
        <v>223</v>
      </c>
      <c r="DH123" s="1017"/>
      <c r="DI123" s="1017"/>
      <c r="DJ123" s="1017"/>
      <c r="DK123" s="1018"/>
      <c r="DL123" s="1019" t="s">
        <v>223</v>
      </c>
      <c r="DM123" s="1017"/>
      <c r="DN123" s="1017"/>
      <c r="DO123" s="1017"/>
      <c r="DP123" s="1018"/>
      <c r="DQ123" s="1019" t="s">
        <v>223</v>
      </c>
      <c r="DR123" s="1017"/>
      <c r="DS123" s="1017"/>
      <c r="DT123" s="1017"/>
      <c r="DU123" s="1018"/>
      <c r="DV123" s="1020" t="s">
        <v>223</v>
      </c>
      <c r="DW123" s="1021"/>
      <c r="DX123" s="1021"/>
      <c r="DY123" s="1021"/>
      <c r="DZ123" s="1022"/>
    </row>
    <row r="124" spans="1:130" s="247" customFormat="1" ht="26.25" customHeight="1" thickBot="1">
      <c r="A124" s="1117"/>
      <c r="B124" s="1004"/>
      <c r="C124" s="974" t="s">
        <v>450</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223</v>
      </c>
      <c r="AB124" s="1017"/>
      <c r="AC124" s="1017"/>
      <c r="AD124" s="1017"/>
      <c r="AE124" s="1018"/>
      <c r="AF124" s="1019" t="s">
        <v>223</v>
      </c>
      <c r="AG124" s="1017"/>
      <c r="AH124" s="1017"/>
      <c r="AI124" s="1017"/>
      <c r="AJ124" s="1018"/>
      <c r="AK124" s="1019" t="s">
        <v>223</v>
      </c>
      <c r="AL124" s="1017"/>
      <c r="AM124" s="1017"/>
      <c r="AN124" s="1017"/>
      <c r="AO124" s="1018"/>
      <c r="AP124" s="1020" t="s">
        <v>223</v>
      </c>
      <c r="AQ124" s="1021"/>
      <c r="AR124" s="1021"/>
      <c r="AS124" s="1021"/>
      <c r="AT124" s="1022"/>
      <c r="AU124" s="1119" t="s">
        <v>462</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223</v>
      </c>
      <c r="BR124" s="1086"/>
      <c r="BS124" s="1086"/>
      <c r="BT124" s="1086"/>
      <c r="BU124" s="1086"/>
      <c r="BV124" s="1086">
        <v>8</v>
      </c>
      <c r="BW124" s="1086"/>
      <c r="BX124" s="1086"/>
      <c r="BY124" s="1086"/>
      <c r="BZ124" s="1086"/>
      <c r="CA124" s="1086">
        <v>11.1</v>
      </c>
      <c r="CB124" s="1086"/>
      <c r="CC124" s="1086"/>
      <c r="CD124" s="1086"/>
      <c r="CE124" s="1086"/>
      <c r="CF124" s="1087"/>
      <c r="CG124" s="1088"/>
      <c r="CH124" s="1088"/>
      <c r="CI124" s="1088"/>
      <c r="CJ124" s="1089"/>
      <c r="CK124" s="1071"/>
      <c r="CL124" s="1071"/>
      <c r="CM124" s="1071"/>
      <c r="CN124" s="1071"/>
      <c r="CO124" s="1072"/>
      <c r="CP124" s="1078" t="s">
        <v>463</v>
      </c>
      <c r="CQ124" s="1079"/>
      <c r="CR124" s="1079"/>
      <c r="CS124" s="1079"/>
      <c r="CT124" s="1079"/>
      <c r="CU124" s="1079"/>
      <c r="CV124" s="1079"/>
      <c r="CW124" s="1079"/>
      <c r="CX124" s="1079"/>
      <c r="CY124" s="1079"/>
      <c r="CZ124" s="1079"/>
      <c r="DA124" s="1079"/>
      <c r="DB124" s="1079"/>
      <c r="DC124" s="1079"/>
      <c r="DD124" s="1079"/>
      <c r="DE124" s="1079"/>
      <c r="DF124" s="1080"/>
      <c r="DG124" s="1063" t="s">
        <v>223</v>
      </c>
      <c r="DH124" s="1042"/>
      <c r="DI124" s="1042"/>
      <c r="DJ124" s="1042"/>
      <c r="DK124" s="1043"/>
      <c r="DL124" s="1041" t="s">
        <v>223</v>
      </c>
      <c r="DM124" s="1042"/>
      <c r="DN124" s="1042"/>
      <c r="DO124" s="1042"/>
      <c r="DP124" s="1043"/>
      <c r="DQ124" s="1041" t="s">
        <v>223</v>
      </c>
      <c r="DR124" s="1042"/>
      <c r="DS124" s="1042"/>
      <c r="DT124" s="1042"/>
      <c r="DU124" s="1043"/>
      <c r="DV124" s="1044" t="s">
        <v>223</v>
      </c>
      <c r="DW124" s="1045"/>
      <c r="DX124" s="1045"/>
      <c r="DY124" s="1045"/>
      <c r="DZ124" s="1046"/>
    </row>
    <row r="125" spans="1:130" s="247" customFormat="1" ht="26.25" customHeight="1">
      <c r="A125" s="1117"/>
      <c r="B125" s="1004"/>
      <c r="C125" s="974" t="s">
        <v>452</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223</v>
      </c>
      <c r="AB125" s="1017"/>
      <c r="AC125" s="1017"/>
      <c r="AD125" s="1017"/>
      <c r="AE125" s="1018"/>
      <c r="AF125" s="1019" t="s">
        <v>223</v>
      </c>
      <c r="AG125" s="1017"/>
      <c r="AH125" s="1017"/>
      <c r="AI125" s="1017"/>
      <c r="AJ125" s="1018"/>
      <c r="AK125" s="1019" t="s">
        <v>223</v>
      </c>
      <c r="AL125" s="1017"/>
      <c r="AM125" s="1017"/>
      <c r="AN125" s="1017"/>
      <c r="AO125" s="1018"/>
      <c r="AP125" s="1020" t="s">
        <v>223</v>
      </c>
      <c r="AQ125" s="1021"/>
      <c r="AR125" s="1021"/>
      <c r="AS125" s="1021"/>
      <c r="AT125" s="1022"/>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81" t="s">
        <v>464</v>
      </c>
      <c r="CL125" s="1066"/>
      <c r="CM125" s="1066"/>
      <c r="CN125" s="1066"/>
      <c r="CO125" s="1067"/>
      <c r="CP125" s="998" t="s">
        <v>465</v>
      </c>
      <c r="CQ125" s="947"/>
      <c r="CR125" s="947"/>
      <c r="CS125" s="947"/>
      <c r="CT125" s="947"/>
      <c r="CU125" s="947"/>
      <c r="CV125" s="947"/>
      <c r="CW125" s="947"/>
      <c r="CX125" s="947"/>
      <c r="CY125" s="947"/>
      <c r="CZ125" s="947"/>
      <c r="DA125" s="947"/>
      <c r="DB125" s="947"/>
      <c r="DC125" s="947"/>
      <c r="DD125" s="947"/>
      <c r="DE125" s="947"/>
      <c r="DF125" s="948"/>
      <c r="DG125" s="984" t="s">
        <v>223</v>
      </c>
      <c r="DH125" s="985"/>
      <c r="DI125" s="985"/>
      <c r="DJ125" s="985"/>
      <c r="DK125" s="985"/>
      <c r="DL125" s="985" t="s">
        <v>223</v>
      </c>
      <c r="DM125" s="985"/>
      <c r="DN125" s="985"/>
      <c r="DO125" s="985"/>
      <c r="DP125" s="985"/>
      <c r="DQ125" s="985" t="s">
        <v>223</v>
      </c>
      <c r="DR125" s="985"/>
      <c r="DS125" s="985"/>
      <c r="DT125" s="985"/>
      <c r="DU125" s="985"/>
      <c r="DV125" s="986" t="s">
        <v>223</v>
      </c>
      <c r="DW125" s="986"/>
      <c r="DX125" s="986"/>
      <c r="DY125" s="986"/>
      <c r="DZ125" s="987"/>
    </row>
    <row r="126" spans="1:130" s="247" customFormat="1" ht="26.25" customHeight="1" thickBot="1">
      <c r="A126" s="1117"/>
      <c r="B126" s="1004"/>
      <c r="C126" s="974" t="s">
        <v>454</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223</v>
      </c>
      <c r="AB126" s="1017"/>
      <c r="AC126" s="1017"/>
      <c r="AD126" s="1017"/>
      <c r="AE126" s="1018"/>
      <c r="AF126" s="1019" t="s">
        <v>223</v>
      </c>
      <c r="AG126" s="1017"/>
      <c r="AH126" s="1017"/>
      <c r="AI126" s="1017"/>
      <c r="AJ126" s="1018"/>
      <c r="AK126" s="1019" t="s">
        <v>223</v>
      </c>
      <c r="AL126" s="1017"/>
      <c r="AM126" s="1017"/>
      <c r="AN126" s="1017"/>
      <c r="AO126" s="1018"/>
      <c r="AP126" s="1020" t="s">
        <v>223</v>
      </c>
      <c r="AQ126" s="1021"/>
      <c r="AR126" s="1021"/>
      <c r="AS126" s="1021"/>
      <c r="AT126" s="1022"/>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2"/>
      <c r="CL126" s="1069"/>
      <c r="CM126" s="1069"/>
      <c r="CN126" s="1069"/>
      <c r="CO126" s="1070"/>
      <c r="CP126" s="1007" t="s">
        <v>466</v>
      </c>
      <c r="CQ126" s="1008"/>
      <c r="CR126" s="1008"/>
      <c r="CS126" s="1008"/>
      <c r="CT126" s="1008"/>
      <c r="CU126" s="1008"/>
      <c r="CV126" s="1008"/>
      <c r="CW126" s="1008"/>
      <c r="CX126" s="1008"/>
      <c r="CY126" s="1008"/>
      <c r="CZ126" s="1008"/>
      <c r="DA126" s="1008"/>
      <c r="DB126" s="1008"/>
      <c r="DC126" s="1008"/>
      <c r="DD126" s="1008"/>
      <c r="DE126" s="1008"/>
      <c r="DF126" s="1009"/>
      <c r="DG126" s="977" t="s">
        <v>223</v>
      </c>
      <c r="DH126" s="978"/>
      <c r="DI126" s="978"/>
      <c r="DJ126" s="978"/>
      <c r="DK126" s="978"/>
      <c r="DL126" s="978" t="s">
        <v>223</v>
      </c>
      <c r="DM126" s="978"/>
      <c r="DN126" s="978"/>
      <c r="DO126" s="978"/>
      <c r="DP126" s="978"/>
      <c r="DQ126" s="978" t="s">
        <v>223</v>
      </c>
      <c r="DR126" s="978"/>
      <c r="DS126" s="978"/>
      <c r="DT126" s="978"/>
      <c r="DU126" s="978"/>
      <c r="DV126" s="979" t="s">
        <v>223</v>
      </c>
      <c r="DW126" s="979"/>
      <c r="DX126" s="979"/>
      <c r="DY126" s="979"/>
      <c r="DZ126" s="980"/>
    </row>
    <row r="127" spans="1:130" s="247" customFormat="1" ht="26.25" customHeight="1">
      <c r="A127" s="1118"/>
      <c r="B127" s="1006"/>
      <c r="C127" s="1060" t="s">
        <v>467</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223</v>
      </c>
      <c r="AB127" s="1017"/>
      <c r="AC127" s="1017"/>
      <c r="AD127" s="1017"/>
      <c r="AE127" s="1018"/>
      <c r="AF127" s="1019" t="s">
        <v>223</v>
      </c>
      <c r="AG127" s="1017"/>
      <c r="AH127" s="1017"/>
      <c r="AI127" s="1017"/>
      <c r="AJ127" s="1018"/>
      <c r="AK127" s="1019" t="s">
        <v>223</v>
      </c>
      <c r="AL127" s="1017"/>
      <c r="AM127" s="1017"/>
      <c r="AN127" s="1017"/>
      <c r="AO127" s="1018"/>
      <c r="AP127" s="1020" t="s">
        <v>223</v>
      </c>
      <c r="AQ127" s="1021"/>
      <c r="AR127" s="1021"/>
      <c r="AS127" s="1021"/>
      <c r="AT127" s="1022"/>
      <c r="AU127" s="283"/>
      <c r="AV127" s="283"/>
      <c r="AW127" s="283"/>
      <c r="AX127" s="1090" t="s">
        <v>468</v>
      </c>
      <c r="AY127" s="1091"/>
      <c r="AZ127" s="1091"/>
      <c r="BA127" s="1091"/>
      <c r="BB127" s="1091"/>
      <c r="BC127" s="1091"/>
      <c r="BD127" s="1091"/>
      <c r="BE127" s="1092"/>
      <c r="BF127" s="1093" t="s">
        <v>469</v>
      </c>
      <c r="BG127" s="1091"/>
      <c r="BH127" s="1091"/>
      <c r="BI127" s="1091"/>
      <c r="BJ127" s="1091"/>
      <c r="BK127" s="1091"/>
      <c r="BL127" s="1092"/>
      <c r="BM127" s="1093" t="s">
        <v>470</v>
      </c>
      <c r="BN127" s="1091"/>
      <c r="BO127" s="1091"/>
      <c r="BP127" s="1091"/>
      <c r="BQ127" s="1091"/>
      <c r="BR127" s="1091"/>
      <c r="BS127" s="1092"/>
      <c r="BT127" s="1093" t="s">
        <v>471</v>
      </c>
      <c r="BU127" s="1091"/>
      <c r="BV127" s="1091"/>
      <c r="BW127" s="1091"/>
      <c r="BX127" s="1091"/>
      <c r="BY127" s="1091"/>
      <c r="BZ127" s="1115"/>
      <c r="CA127" s="283"/>
      <c r="CB127" s="283"/>
      <c r="CC127" s="283"/>
      <c r="CD127" s="284"/>
      <c r="CE127" s="284"/>
      <c r="CF127" s="284"/>
      <c r="CG127" s="281"/>
      <c r="CH127" s="281"/>
      <c r="CI127" s="281"/>
      <c r="CJ127" s="282"/>
      <c r="CK127" s="1082"/>
      <c r="CL127" s="1069"/>
      <c r="CM127" s="1069"/>
      <c r="CN127" s="1069"/>
      <c r="CO127" s="1070"/>
      <c r="CP127" s="1007" t="s">
        <v>472</v>
      </c>
      <c r="CQ127" s="1008"/>
      <c r="CR127" s="1008"/>
      <c r="CS127" s="1008"/>
      <c r="CT127" s="1008"/>
      <c r="CU127" s="1008"/>
      <c r="CV127" s="1008"/>
      <c r="CW127" s="1008"/>
      <c r="CX127" s="1008"/>
      <c r="CY127" s="1008"/>
      <c r="CZ127" s="1008"/>
      <c r="DA127" s="1008"/>
      <c r="DB127" s="1008"/>
      <c r="DC127" s="1008"/>
      <c r="DD127" s="1008"/>
      <c r="DE127" s="1008"/>
      <c r="DF127" s="1009"/>
      <c r="DG127" s="977" t="s">
        <v>223</v>
      </c>
      <c r="DH127" s="978"/>
      <c r="DI127" s="978"/>
      <c r="DJ127" s="978"/>
      <c r="DK127" s="978"/>
      <c r="DL127" s="978" t="s">
        <v>223</v>
      </c>
      <c r="DM127" s="978"/>
      <c r="DN127" s="978"/>
      <c r="DO127" s="978"/>
      <c r="DP127" s="978"/>
      <c r="DQ127" s="978" t="s">
        <v>223</v>
      </c>
      <c r="DR127" s="978"/>
      <c r="DS127" s="978"/>
      <c r="DT127" s="978"/>
      <c r="DU127" s="978"/>
      <c r="DV127" s="979" t="s">
        <v>223</v>
      </c>
      <c r="DW127" s="979"/>
      <c r="DX127" s="979"/>
      <c r="DY127" s="979"/>
      <c r="DZ127" s="980"/>
    </row>
    <row r="128" spans="1:130" s="247" customFormat="1" ht="26.25" customHeight="1" thickBot="1">
      <c r="A128" s="1101" t="s">
        <v>473</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474</v>
      </c>
      <c r="X128" s="1103"/>
      <c r="Y128" s="1103"/>
      <c r="Z128" s="1104"/>
      <c r="AA128" s="1105">
        <v>3367</v>
      </c>
      <c r="AB128" s="1106"/>
      <c r="AC128" s="1106"/>
      <c r="AD128" s="1106"/>
      <c r="AE128" s="1107"/>
      <c r="AF128" s="1108">
        <v>2102</v>
      </c>
      <c r="AG128" s="1106"/>
      <c r="AH128" s="1106"/>
      <c r="AI128" s="1106"/>
      <c r="AJ128" s="1107"/>
      <c r="AK128" s="1108">
        <v>2819</v>
      </c>
      <c r="AL128" s="1106"/>
      <c r="AM128" s="1106"/>
      <c r="AN128" s="1106"/>
      <c r="AO128" s="1107"/>
      <c r="AP128" s="1109"/>
      <c r="AQ128" s="1110"/>
      <c r="AR128" s="1110"/>
      <c r="AS128" s="1110"/>
      <c r="AT128" s="1111"/>
      <c r="AU128" s="283"/>
      <c r="AV128" s="283"/>
      <c r="AW128" s="283"/>
      <c r="AX128" s="946" t="s">
        <v>475</v>
      </c>
      <c r="AY128" s="947"/>
      <c r="AZ128" s="947"/>
      <c r="BA128" s="947"/>
      <c r="BB128" s="947"/>
      <c r="BC128" s="947"/>
      <c r="BD128" s="947"/>
      <c r="BE128" s="948"/>
      <c r="BF128" s="1112" t="s">
        <v>223</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4"/>
      <c r="CB128" s="284"/>
      <c r="CC128" s="284"/>
      <c r="CD128" s="284"/>
      <c r="CE128" s="284"/>
      <c r="CF128" s="284"/>
      <c r="CG128" s="281"/>
      <c r="CH128" s="281"/>
      <c r="CI128" s="281"/>
      <c r="CJ128" s="282"/>
      <c r="CK128" s="1083"/>
      <c r="CL128" s="1084"/>
      <c r="CM128" s="1084"/>
      <c r="CN128" s="1084"/>
      <c r="CO128" s="1085"/>
      <c r="CP128" s="1094" t="s">
        <v>476</v>
      </c>
      <c r="CQ128" s="1095"/>
      <c r="CR128" s="1095"/>
      <c r="CS128" s="1095"/>
      <c r="CT128" s="1095"/>
      <c r="CU128" s="1095"/>
      <c r="CV128" s="1095"/>
      <c r="CW128" s="1095"/>
      <c r="CX128" s="1095"/>
      <c r="CY128" s="1095"/>
      <c r="CZ128" s="1095"/>
      <c r="DA128" s="1095"/>
      <c r="DB128" s="1095"/>
      <c r="DC128" s="1095"/>
      <c r="DD128" s="1095"/>
      <c r="DE128" s="1095"/>
      <c r="DF128" s="1096"/>
      <c r="DG128" s="1097" t="s">
        <v>223</v>
      </c>
      <c r="DH128" s="1098"/>
      <c r="DI128" s="1098"/>
      <c r="DJ128" s="1098"/>
      <c r="DK128" s="1098"/>
      <c r="DL128" s="1098" t="s">
        <v>223</v>
      </c>
      <c r="DM128" s="1098"/>
      <c r="DN128" s="1098"/>
      <c r="DO128" s="1098"/>
      <c r="DP128" s="1098"/>
      <c r="DQ128" s="1098" t="s">
        <v>223</v>
      </c>
      <c r="DR128" s="1098"/>
      <c r="DS128" s="1098"/>
      <c r="DT128" s="1098"/>
      <c r="DU128" s="1098"/>
      <c r="DV128" s="1099" t="s">
        <v>223</v>
      </c>
      <c r="DW128" s="1099"/>
      <c r="DX128" s="1099"/>
      <c r="DY128" s="1099"/>
      <c r="DZ128" s="1100"/>
    </row>
    <row r="129" spans="1:131" s="247" customFormat="1" ht="26.25" customHeight="1">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477</v>
      </c>
      <c r="X129" s="1132"/>
      <c r="Y129" s="1132"/>
      <c r="Z129" s="1133"/>
      <c r="AA129" s="1016">
        <v>2062761</v>
      </c>
      <c r="AB129" s="1017"/>
      <c r="AC129" s="1017"/>
      <c r="AD129" s="1017"/>
      <c r="AE129" s="1018"/>
      <c r="AF129" s="1019">
        <v>2082656</v>
      </c>
      <c r="AG129" s="1017"/>
      <c r="AH129" s="1017"/>
      <c r="AI129" s="1017"/>
      <c r="AJ129" s="1018"/>
      <c r="AK129" s="1019">
        <v>2089456</v>
      </c>
      <c r="AL129" s="1017"/>
      <c r="AM129" s="1017"/>
      <c r="AN129" s="1017"/>
      <c r="AO129" s="1018"/>
      <c r="AP129" s="1134"/>
      <c r="AQ129" s="1135"/>
      <c r="AR129" s="1135"/>
      <c r="AS129" s="1135"/>
      <c r="AT129" s="1136"/>
      <c r="AU129" s="285"/>
      <c r="AV129" s="285"/>
      <c r="AW129" s="285"/>
      <c r="AX129" s="1125" t="s">
        <v>478</v>
      </c>
      <c r="AY129" s="1008"/>
      <c r="AZ129" s="1008"/>
      <c r="BA129" s="1008"/>
      <c r="BB129" s="1008"/>
      <c r="BC129" s="1008"/>
      <c r="BD129" s="1008"/>
      <c r="BE129" s="1009"/>
      <c r="BF129" s="1126" t="s">
        <v>223</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988" t="s">
        <v>479</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480</v>
      </c>
      <c r="X130" s="1132"/>
      <c r="Y130" s="1132"/>
      <c r="Z130" s="1133"/>
      <c r="AA130" s="1016">
        <v>307382</v>
      </c>
      <c r="AB130" s="1017"/>
      <c r="AC130" s="1017"/>
      <c r="AD130" s="1017"/>
      <c r="AE130" s="1018"/>
      <c r="AF130" s="1019">
        <v>309593</v>
      </c>
      <c r="AG130" s="1017"/>
      <c r="AH130" s="1017"/>
      <c r="AI130" s="1017"/>
      <c r="AJ130" s="1018"/>
      <c r="AK130" s="1019">
        <v>324250</v>
      </c>
      <c r="AL130" s="1017"/>
      <c r="AM130" s="1017"/>
      <c r="AN130" s="1017"/>
      <c r="AO130" s="1018"/>
      <c r="AP130" s="1134"/>
      <c r="AQ130" s="1135"/>
      <c r="AR130" s="1135"/>
      <c r="AS130" s="1135"/>
      <c r="AT130" s="1136"/>
      <c r="AU130" s="285"/>
      <c r="AV130" s="285"/>
      <c r="AW130" s="285"/>
      <c r="AX130" s="1125" t="s">
        <v>481</v>
      </c>
      <c r="AY130" s="1008"/>
      <c r="AZ130" s="1008"/>
      <c r="BA130" s="1008"/>
      <c r="BB130" s="1008"/>
      <c r="BC130" s="1008"/>
      <c r="BD130" s="1008"/>
      <c r="BE130" s="1009"/>
      <c r="BF130" s="1162">
        <v>4.8</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482</v>
      </c>
      <c r="X131" s="1170"/>
      <c r="Y131" s="1170"/>
      <c r="Z131" s="1171"/>
      <c r="AA131" s="1063">
        <v>1755379</v>
      </c>
      <c r="AB131" s="1042"/>
      <c r="AC131" s="1042"/>
      <c r="AD131" s="1042"/>
      <c r="AE131" s="1043"/>
      <c r="AF131" s="1041">
        <v>1773063</v>
      </c>
      <c r="AG131" s="1042"/>
      <c r="AH131" s="1042"/>
      <c r="AI131" s="1042"/>
      <c r="AJ131" s="1043"/>
      <c r="AK131" s="1041">
        <v>1765206</v>
      </c>
      <c r="AL131" s="1042"/>
      <c r="AM131" s="1042"/>
      <c r="AN131" s="1042"/>
      <c r="AO131" s="1043"/>
      <c r="AP131" s="1172"/>
      <c r="AQ131" s="1173"/>
      <c r="AR131" s="1173"/>
      <c r="AS131" s="1173"/>
      <c r="AT131" s="1174"/>
      <c r="AU131" s="285"/>
      <c r="AV131" s="285"/>
      <c r="AW131" s="285"/>
      <c r="AX131" s="1144" t="s">
        <v>483</v>
      </c>
      <c r="AY131" s="1095"/>
      <c r="AZ131" s="1095"/>
      <c r="BA131" s="1095"/>
      <c r="BB131" s="1095"/>
      <c r="BC131" s="1095"/>
      <c r="BD131" s="1095"/>
      <c r="BE131" s="1096"/>
      <c r="BF131" s="1145">
        <v>11.1</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51" t="s">
        <v>484</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485</v>
      </c>
      <c r="W132" s="1155"/>
      <c r="X132" s="1155"/>
      <c r="Y132" s="1155"/>
      <c r="Z132" s="1156"/>
      <c r="AA132" s="1157">
        <v>4.714594398</v>
      </c>
      <c r="AB132" s="1158"/>
      <c r="AC132" s="1158"/>
      <c r="AD132" s="1158"/>
      <c r="AE132" s="1159"/>
      <c r="AF132" s="1160">
        <v>4.6660496550000001</v>
      </c>
      <c r="AG132" s="1158"/>
      <c r="AH132" s="1158"/>
      <c r="AI132" s="1158"/>
      <c r="AJ132" s="1159"/>
      <c r="AK132" s="1160">
        <v>5.068416944</v>
      </c>
      <c r="AL132" s="1158"/>
      <c r="AM132" s="1158"/>
      <c r="AN132" s="1158"/>
      <c r="AO132" s="1159"/>
      <c r="AP132" s="1057"/>
      <c r="AQ132" s="1058"/>
      <c r="AR132" s="1058"/>
      <c r="AS132" s="1058"/>
      <c r="AT132" s="1161"/>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486</v>
      </c>
      <c r="W133" s="1138"/>
      <c r="X133" s="1138"/>
      <c r="Y133" s="1138"/>
      <c r="Z133" s="1139"/>
      <c r="AA133" s="1140">
        <v>4.5</v>
      </c>
      <c r="AB133" s="1141"/>
      <c r="AC133" s="1141"/>
      <c r="AD133" s="1141"/>
      <c r="AE133" s="1142"/>
      <c r="AF133" s="1140">
        <v>4.3</v>
      </c>
      <c r="AG133" s="1141"/>
      <c r="AH133" s="1141"/>
      <c r="AI133" s="1141"/>
      <c r="AJ133" s="1142"/>
      <c r="AK133" s="1140">
        <v>4.8</v>
      </c>
      <c r="AL133" s="1141"/>
      <c r="AM133" s="1141"/>
      <c r="AN133" s="1141"/>
      <c r="AO133" s="1142"/>
      <c r="AP133" s="1087"/>
      <c r="AQ133" s="1088"/>
      <c r="AR133" s="1088"/>
      <c r="AS133" s="1088"/>
      <c r="AT133" s="1143"/>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Eo5V9+lnFhp6kiMGp/2Z2djO/cxQCnMpHWMk9hAWr/fPVb6g1HdYcxWgFnzuiJUtlLHWBbyKoItFA4BBWekadQ==" saltValue="QVR+qpPal6mFQpwxO+yST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487</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cwKMbkfL+WDE78hdMy0k6lEB5u7IPcvxsvEaAGuJGRbnx+fp30YAoBoOM4XJpA1YD/uR9vbLns5gN7kQYTn/RQ==" saltValue="8mK0QuvybpVNVMptPNC4O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21"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oaqqFeE9aT2Qn5ZcIRy6EXXGgXqmk7g0BfHtT7yrwtWV/v2J1k+Q4A8+ryMEHbsS2H6NufsbJUeg1YMSZ9Q+/g==" saltValue="qg3EaJnljHyJpmaXeZuYIw==" spinCount="100000" sheet="1" objects="1" scenarios="1"/>
  <dataConsolidate/>
  <phoneticPr fontId="2"/>
  <printOptions horizontalCentered="1" verticalCentered="1"/>
  <pageMargins left="0" right="0" top="0" bottom="0" header="0" footer="0"/>
  <pageSetup paperSize="9" scale="4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488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489</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490</v>
      </c>
      <c r="AP7" s="304"/>
      <c r="AQ7" s="305" t="s">
        <v>491</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492</v>
      </c>
      <c r="AQ8" s="311" t="s">
        <v>493</v>
      </c>
      <c r="AR8" s="312" t="s">
        <v>494</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80" t="s">
        <v>495</v>
      </c>
      <c r="AL9" s="1181"/>
      <c r="AM9" s="1181"/>
      <c r="AN9" s="1182"/>
      <c r="AO9" s="313">
        <v>587889</v>
      </c>
      <c r="AP9" s="313">
        <v>149972</v>
      </c>
      <c r="AQ9" s="314">
        <v>218185</v>
      </c>
      <c r="AR9" s="315">
        <v>-31.3</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80" t="s">
        <v>496</v>
      </c>
      <c r="AL10" s="1181"/>
      <c r="AM10" s="1181"/>
      <c r="AN10" s="1182"/>
      <c r="AO10" s="316">
        <v>83405</v>
      </c>
      <c r="AP10" s="316">
        <v>21277</v>
      </c>
      <c r="AQ10" s="317">
        <v>27381</v>
      </c>
      <c r="AR10" s="318">
        <v>-22.3</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80" t="s">
        <v>497</v>
      </c>
      <c r="AL11" s="1181"/>
      <c r="AM11" s="1181"/>
      <c r="AN11" s="1182"/>
      <c r="AO11" s="316">
        <v>76131</v>
      </c>
      <c r="AP11" s="316">
        <v>19421</v>
      </c>
      <c r="AQ11" s="317">
        <v>25697</v>
      </c>
      <c r="AR11" s="318">
        <v>-24.4</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80" t="s">
        <v>498</v>
      </c>
      <c r="AL12" s="1181"/>
      <c r="AM12" s="1181"/>
      <c r="AN12" s="1182"/>
      <c r="AO12" s="316" t="s">
        <v>499</v>
      </c>
      <c r="AP12" s="316" t="s">
        <v>499</v>
      </c>
      <c r="AQ12" s="317">
        <v>4359</v>
      </c>
      <c r="AR12" s="318" t="s">
        <v>499</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80" t="s">
        <v>500</v>
      </c>
      <c r="AL13" s="1181"/>
      <c r="AM13" s="1181"/>
      <c r="AN13" s="1182"/>
      <c r="AO13" s="316" t="s">
        <v>499</v>
      </c>
      <c r="AP13" s="316" t="s">
        <v>499</v>
      </c>
      <c r="AQ13" s="317" t="s">
        <v>499</v>
      </c>
      <c r="AR13" s="318" t="s">
        <v>499</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80" t="s">
        <v>501</v>
      </c>
      <c r="AL14" s="1181"/>
      <c r="AM14" s="1181"/>
      <c r="AN14" s="1182"/>
      <c r="AO14" s="316">
        <v>56511</v>
      </c>
      <c r="AP14" s="316">
        <v>14416</v>
      </c>
      <c r="AQ14" s="317">
        <v>8999</v>
      </c>
      <c r="AR14" s="318">
        <v>60.2</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80" t="s">
        <v>502</v>
      </c>
      <c r="AL15" s="1181"/>
      <c r="AM15" s="1181"/>
      <c r="AN15" s="1182"/>
      <c r="AO15" s="316">
        <v>39907</v>
      </c>
      <c r="AP15" s="316">
        <v>10180</v>
      </c>
      <c r="AQ15" s="317">
        <v>6052</v>
      </c>
      <c r="AR15" s="318">
        <v>68.2</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3" t="s">
        <v>503</v>
      </c>
      <c r="AL16" s="1184"/>
      <c r="AM16" s="1184"/>
      <c r="AN16" s="1185"/>
      <c r="AO16" s="316">
        <v>-69553</v>
      </c>
      <c r="AP16" s="316">
        <v>-17743</v>
      </c>
      <c r="AQ16" s="317">
        <v>-19480</v>
      </c>
      <c r="AR16" s="318">
        <v>-8.9</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3" t="s">
        <v>184</v>
      </c>
      <c r="AL17" s="1184"/>
      <c r="AM17" s="1184"/>
      <c r="AN17" s="1185"/>
      <c r="AO17" s="316">
        <v>774290</v>
      </c>
      <c r="AP17" s="316">
        <v>197523</v>
      </c>
      <c r="AQ17" s="317">
        <v>271195</v>
      </c>
      <c r="AR17" s="318">
        <v>-27.2</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504</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505</v>
      </c>
      <c r="AP20" s="324" t="s">
        <v>506</v>
      </c>
      <c r="AQ20" s="325" t="s">
        <v>507</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5" t="s">
        <v>508</v>
      </c>
      <c r="AL21" s="1176"/>
      <c r="AM21" s="1176"/>
      <c r="AN21" s="1177"/>
      <c r="AO21" s="328">
        <v>18.37</v>
      </c>
      <c r="AP21" s="329">
        <v>25.46</v>
      </c>
      <c r="AQ21" s="330">
        <v>-7.09</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5" t="s">
        <v>509</v>
      </c>
      <c r="AL22" s="1176"/>
      <c r="AM22" s="1176"/>
      <c r="AN22" s="1177"/>
      <c r="AO22" s="333">
        <v>93.7</v>
      </c>
      <c r="AP22" s="334">
        <v>93.7</v>
      </c>
      <c r="AQ22" s="335">
        <v>0</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510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511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512</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490</v>
      </c>
      <c r="AP30" s="304"/>
      <c r="AQ30" s="305" t="s">
        <v>491</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492</v>
      </c>
      <c r="AQ31" s="311" t="s">
        <v>493</v>
      </c>
      <c r="AR31" s="312" t="s">
        <v>494</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91" t="s">
        <v>513</v>
      </c>
      <c r="AL32" s="1192"/>
      <c r="AM32" s="1192"/>
      <c r="AN32" s="1193"/>
      <c r="AO32" s="343">
        <v>393204</v>
      </c>
      <c r="AP32" s="343">
        <v>100307</v>
      </c>
      <c r="AQ32" s="344">
        <v>157756</v>
      </c>
      <c r="AR32" s="345">
        <v>-36.4</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91" t="s">
        <v>514</v>
      </c>
      <c r="AL33" s="1192"/>
      <c r="AM33" s="1192"/>
      <c r="AN33" s="1193"/>
      <c r="AO33" s="343" t="s">
        <v>499</v>
      </c>
      <c r="AP33" s="343" t="s">
        <v>499</v>
      </c>
      <c r="AQ33" s="344" t="s">
        <v>499</v>
      </c>
      <c r="AR33" s="345" t="s">
        <v>499</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91" t="s">
        <v>515</v>
      </c>
      <c r="AL34" s="1192"/>
      <c r="AM34" s="1192"/>
      <c r="AN34" s="1193"/>
      <c r="AO34" s="343" t="s">
        <v>499</v>
      </c>
      <c r="AP34" s="343" t="s">
        <v>499</v>
      </c>
      <c r="AQ34" s="344" t="s">
        <v>499</v>
      </c>
      <c r="AR34" s="345" t="s">
        <v>499</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91" t="s">
        <v>516</v>
      </c>
      <c r="AL35" s="1192"/>
      <c r="AM35" s="1192"/>
      <c r="AN35" s="1193"/>
      <c r="AO35" s="343">
        <v>12156</v>
      </c>
      <c r="AP35" s="343">
        <v>3101</v>
      </c>
      <c r="AQ35" s="344">
        <v>29837</v>
      </c>
      <c r="AR35" s="345">
        <v>-89.6</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91" t="s">
        <v>517</v>
      </c>
      <c r="AL36" s="1192"/>
      <c r="AM36" s="1192"/>
      <c r="AN36" s="1193"/>
      <c r="AO36" s="343">
        <v>5304</v>
      </c>
      <c r="AP36" s="343">
        <v>1353</v>
      </c>
      <c r="AQ36" s="344">
        <v>5452</v>
      </c>
      <c r="AR36" s="345">
        <v>-75.2</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91" t="s">
        <v>518</v>
      </c>
      <c r="AL37" s="1192"/>
      <c r="AM37" s="1192"/>
      <c r="AN37" s="1193"/>
      <c r="AO37" s="343">
        <v>5873</v>
      </c>
      <c r="AP37" s="343">
        <v>1498</v>
      </c>
      <c r="AQ37" s="344">
        <v>1300</v>
      </c>
      <c r="AR37" s="345">
        <v>15.2</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4" t="s">
        <v>519</v>
      </c>
      <c r="AL38" s="1195"/>
      <c r="AM38" s="1195"/>
      <c r="AN38" s="1196"/>
      <c r="AO38" s="346" t="s">
        <v>499</v>
      </c>
      <c r="AP38" s="346" t="s">
        <v>499</v>
      </c>
      <c r="AQ38" s="347">
        <v>36</v>
      </c>
      <c r="AR38" s="335" t="s">
        <v>499</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4" t="s">
        <v>520</v>
      </c>
      <c r="AL39" s="1195"/>
      <c r="AM39" s="1195"/>
      <c r="AN39" s="1196"/>
      <c r="AO39" s="343">
        <v>-2819</v>
      </c>
      <c r="AP39" s="343">
        <v>-719</v>
      </c>
      <c r="AQ39" s="344">
        <v>-9131</v>
      </c>
      <c r="AR39" s="345">
        <v>-92.1</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91" t="s">
        <v>521</v>
      </c>
      <c r="AL40" s="1192"/>
      <c r="AM40" s="1192"/>
      <c r="AN40" s="1193"/>
      <c r="AO40" s="343">
        <v>-324250</v>
      </c>
      <c r="AP40" s="343">
        <v>-82717</v>
      </c>
      <c r="AQ40" s="344">
        <v>-138994</v>
      </c>
      <c r="AR40" s="345">
        <v>-40.5</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7" t="s">
        <v>296</v>
      </c>
      <c r="AL41" s="1198"/>
      <c r="AM41" s="1198"/>
      <c r="AN41" s="1199"/>
      <c r="AO41" s="343">
        <v>89468</v>
      </c>
      <c r="AP41" s="343">
        <v>22823</v>
      </c>
      <c r="AQ41" s="344">
        <v>46254</v>
      </c>
      <c r="AR41" s="345">
        <v>-50.7</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522</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523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524</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6" t="s">
        <v>490</v>
      </c>
      <c r="AN49" s="1188" t="s">
        <v>525</v>
      </c>
      <c r="AO49" s="1189"/>
      <c r="AP49" s="1189"/>
      <c r="AQ49" s="1189"/>
      <c r="AR49" s="1190"/>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7"/>
      <c r="AN50" s="359" t="s">
        <v>526</v>
      </c>
      <c r="AO50" s="360" t="s">
        <v>527</v>
      </c>
      <c r="AP50" s="361" t="s">
        <v>528</v>
      </c>
      <c r="AQ50" s="362" t="s">
        <v>529</v>
      </c>
      <c r="AR50" s="363" t="s">
        <v>530</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531</v>
      </c>
      <c r="AL51" s="356"/>
      <c r="AM51" s="364">
        <v>616247</v>
      </c>
      <c r="AN51" s="365">
        <v>145892</v>
      </c>
      <c r="AO51" s="366">
        <v>10.8</v>
      </c>
      <c r="AP51" s="367">
        <v>280458</v>
      </c>
      <c r="AQ51" s="368">
        <v>-15.8</v>
      </c>
      <c r="AR51" s="369">
        <v>26.6</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532</v>
      </c>
      <c r="AM52" s="372">
        <v>380399</v>
      </c>
      <c r="AN52" s="373">
        <v>90057</v>
      </c>
      <c r="AO52" s="374">
        <v>-1.1000000000000001</v>
      </c>
      <c r="AP52" s="375">
        <v>127286</v>
      </c>
      <c r="AQ52" s="376">
        <v>0.4</v>
      </c>
      <c r="AR52" s="377">
        <v>-1.5</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533</v>
      </c>
      <c r="AL53" s="356"/>
      <c r="AM53" s="364">
        <v>544988</v>
      </c>
      <c r="AN53" s="365">
        <v>131133</v>
      </c>
      <c r="AO53" s="366">
        <v>-10.1</v>
      </c>
      <c r="AP53" s="367">
        <v>310300</v>
      </c>
      <c r="AQ53" s="368">
        <v>10.6</v>
      </c>
      <c r="AR53" s="369">
        <v>-20.7</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532</v>
      </c>
      <c r="AM54" s="372">
        <v>356585</v>
      </c>
      <c r="AN54" s="373">
        <v>85800</v>
      </c>
      <c r="AO54" s="374">
        <v>-4.7</v>
      </c>
      <c r="AP54" s="375">
        <v>157576</v>
      </c>
      <c r="AQ54" s="376">
        <v>23.8</v>
      </c>
      <c r="AR54" s="377">
        <v>-28.5</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534</v>
      </c>
      <c r="AL55" s="356"/>
      <c r="AM55" s="364">
        <v>728087</v>
      </c>
      <c r="AN55" s="365">
        <v>177886</v>
      </c>
      <c r="AO55" s="366">
        <v>35.700000000000003</v>
      </c>
      <c r="AP55" s="367">
        <v>317319</v>
      </c>
      <c r="AQ55" s="368">
        <v>2.2999999999999998</v>
      </c>
      <c r="AR55" s="369">
        <v>33.4</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532</v>
      </c>
      <c r="AM56" s="372">
        <v>406200</v>
      </c>
      <c r="AN56" s="373">
        <v>99243</v>
      </c>
      <c r="AO56" s="374">
        <v>15.7</v>
      </c>
      <c r="AP56" s="375">
        <v>164214</v>
      </c>
      <c r="AQ56" s="376">
        <v>4.2</v>
      </c>
      <c r="AR56" s="377">
        <v>11.5</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535</v>
      </c>
      <c r="AL57" s="356"/>
      <c r="AM57" s="364">
        <v>443369</v>
      </c>
      <c r="AN57" s="365">
        <v>110787</v>
      </c>
      <c r="AO57" s="366">
        <v>-37.700000000000003</v>
      </c>
      <c r="AP57" s="367">
        <v>289738</v>
      </c>
      <c r="AQ57" s="368">
        <v>-8.6999999999999993</v>
      </c>
      <c r="AR57" s="369">
        <v>-29</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532</v>
      </c>
      <c r="AM58" s="372">
        <v>271529</v>
      </c>
      <c r="AN58" s="373">
        <v>67848</v>
      </c>
      <c r="AO58" s="374">
        <v>-31.6</v>
      </c>
      <c r="AP58" s="375">
        <v>156238</v>
      </c>
      <c r="AQ58" s="376">
        <v>-4.9000000000000004</v>
      </c>
      <c r="AR58" s="377">
        <v>-26.7</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536</v>
      </c>
      <c r="AL59" s="356"/>
      <c r="AM59" s="364">
        <v>679662</v>
      </c>
      <c r="AN59" s="365">
        <v>173383</v>
      </c>
      <c r="AO59" s="366">
        <v>56.5</v>
      </c>
      <c r="AP59" s="367">
        <v>316937</v>
      </c>
      <c r="AQ59" s="368">
        <v>9.4</v>
      </c>
      <c r="AR59" s="369">
        <v>47.1</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532</v>
      </c>
      <c r="AM60" s="372">
        <v>538990</v>
      </c>
      <c r="AN60" s="373">
        <v>137497</v>
      </c>
      <c r="AO60" s="374">
        <v>102.7</v>
      </c>
      <c r="AP60" s="375">
        <v>199150</v>
      </c>
      <c r="AQ60" s="376">
        <v>27.5</v>
      </c>
      <c r="AR60" s="377">
        <v>75.2</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537</v>
      </c>
      <c r="AL61" s="378"/>
      <c r="AM61" s="379">
        <v>602471</v>
      </c>
      <c r="AN61" s="380">
        <v>147816</v>
      </c>
      <c r="AO61" s="381">
        <v>11</v>
      </c>
      <c r="AP61" s="382">
        <v>302950</v>
      </c>
      <c r="AQ61" s="383">
        <v>-0.4</v>
      </c>
      <c r="AR61" s="369">
        <v>11.4</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532</v>
      </c>
      <c r="AM62" s="372">
        <v>390741</v>
      </c>
      <c r="AN62" s="373">
        <v>96089</v>
      </c>
      <c r="AO62" s="374">
        <v>16.2</v>
      </c>
      <c r="AP62" s="375">
        <v>160893</v>
      </c>
      <c r="AQ62" s="376">
        <v>10.199999999999999</v>
      </c>
      <c r="AR62" s="377">
        <v>6</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hAbHTUvxCjn0L/keEjxkGpdbB+e1yBXN9EJH+HvzwazmZf8994ZqSXaJXiBlsO5zH6eiPoQXqtQGxtAKK0utrA==" saltValue="HSVqiyMqrjzszk8SevoNW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539</v>
      </c>
    </row>
    <row r="120" spans="125:125" ht="13.5" hidden="1" customHeight="1"/>
    <row r="121" spans="125:125" ht="13.5" hidden="1" customHeight="1">
      <c r="DU121" s="291"/>
    </row>
  </sheetData>
  <sheetProtection algorithmName="SHA-512" hashValue="G/zCGMHYB1R6CQsFEjfuwV2sNmy+D8x5ll7p2BEVwJGa76iCK4iWigUWy2LoncGP8KrWGw6u8Kzq1fdtEHNRPA==" saltValue="/JyYLfeYFMvuTV+yB/LC3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41"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540</v>
      </c>
    </row>
  </sheetData>
  <sheetProtection algorithmName="SHA-512" hashValue="SiAibiFhKaDO91vnqGnH0A5bYzr5GsuphYMyPt4Zt2DvOLbRHqce3mJlnNmBH4JgW2LbY/Ay1mG93DUiuTWDpQ==" saltValue="EdSBQBKklV8oa9BZSGYLb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541</v>
      </c>
      <c r="G46" s="8" t="s">
        <v>542</v>
      </c>
      <c r="H46" s="8" t="s">
        <v>543</v>
      </c>
      <c r="I46" s="8" t="s">
        <v>544</v>
      </c>
      <c r="J46" s="9" t="s">
        <v>545</v>
      </c>
    </row>
    <row r="47" spans="2:10" ht="57.75" customHeight="1">
      <c r="B47" s="10"/>
      <c r="C47" s="1200" t="s">
        <v>3</v>
      </c>
      <c r="D47" s="1200"/>
      <c r="E47" s="1201"/>
      <c r="F47" s="11">
        <v>42.16</v>
      </c>
      <c r="G47" s="12">
        <v>44.81</v>
      </c>
      <c r="H47" s="12">
        <v>41.62</v>
      </c>
      <c r="I47" s="12">
        <v>40.69</v>
      </c>
      <c r="J47" s="13">
        <v>40.74</v>
      </c>
    </row>
    <row r="48" spans="2:10" ht="57.75" customHeight="1">
      <c r="B48" s="14"/>
      <c r="C48" s="1202" t="s">
        <v>4</v>
      </c>
      <c r="D48" s="1202"/>
      <c r="E48" s="1203"/>
      <c r="F48" s="15">
        <v>5.98</v>
      </c>
      <c r="G48" s="16">
        <v>3.93</v>
      </c>
      <c r="H48" s="16">
        <v>3.27</v>
      </c>
      <c r="I48" s="16">
        <v>3.02</v>
      </c>
      <c r="J48" s="17">
        <v>3.26</v>
      </c>
    </row>
    <row r="49" spans="2:10" ht="57.75" customHeight="1" thickBot="1">
      <c r="B49" s="18"/>
      <c r="C49" s="1204" t="s">
        <v>5</v>
      </c>
      <c r="D49" s="1204"/>
      <c r="E49" s="1205"/>
      <c r="F49" s="19">
        <v>0.27</v>
      </c>
      <c r="G49" s="20" t="s">
        <v>546</v>
      </c>
      <c r="H49" s="20" t="s">
        <v>547</v>
      </c>
      <c r="I49" s="20" t="s">
        <v>548</v>
      </c>
      <c r="J49" s="21" t="s">
        <v>549</v>
      </c>
    </row>
    <row r="50" spans="2:10" ht="13.5" customHeight="1"/>
  </sheetData>
  <sheetProtection algorithmName="SHA-512" hashValue="A4w6c932PXM2oJZ9REO5CvAHO2618eRHEwm1/Tgh2AsG8yLytk/Csf1uhQoH8IOvJdRrw6R0dE8yo4gH1EaI2g==" saltValue="KW8AahqR0drn9lhz3HET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2021-03-19T02:37:11Z</cp:lastPrinted>
  <dcterms:created xsi:type="dcterms:W3CDTF">2021-02-05T04:17:17Z</dcterms:created>
  <dcterms:modified xsi:type="dcterms:W3CDTF">2021-03-25T01:39:59Z</dcterms:modified>
  <cp:category/>
</cp:coreProperties>
</file>